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" i="1" l="1"/>
  <c r="L3" i="1" s="1"/>
  <c r="K4" i="1"/>
  <c r="L4" i="1"/>
  <c r="K5" i="1"/>
  <c r="L5" i="1" s="1"/>
  <c r="K6" i="1"/>
  <c r="L6" i="1"/>
  <c r="K7" i="1"/>
  <c r="L7" i="1" s="1"/>
  <c r="K8" i="1"/>
  <c r="L8" i="1"/>
  <c r="K9" i="1"/>
  <c r="L9" i="1" s="1"/>
  <c r="L10" i="1" l="1"/>
</calcChain>
</file>

<file path=xl/sharedStrings.xml><?xml version="1.0" encoding="utf-8"?>
<sst xmlns="http://schemas.openxmlformats.org/spreadsheetml/2006/main" count="56" uniqueCount="39">
  <si>
    <t>ПМ</t>
  </si>
  <si>
    <t>31.08.2010</t>
  </si>
  <si>
    <t>1319466580</t>
  </si>
  <si>
    <t>Кладовая НПП, цех 18, материалы ОГМ 101300240</t>
  </si>
  <si>
    <t>ТРУБА СТ15Х5М 219Х10</t>
  </si>
  <si>
    <t>7</t>
  </si>
  <si>
    <t>1319465350</t>
  </si>
  <si>
    <t>ТРУБА СТ15Х5М 152.4Х8Х12100</t>
  </si>
  <si>
    <t>6</t>
  </si>
  <si>
    <t>31.12.1997</t>
  </si>
  <si>
    <t>1315000003</t>
  </si>
  <si>
    <t>СЭУ Склад 107 Счет 10/13</t>
  </si>
  <si>
    <t>ТРУБА СТ. 12Х18Н10Т 168Х12</t>
  </si>
  <si>
    <t>5</t>
  </si>
  <si>
    <t>1315000004</t>
  </si>
  <si>
    <t>ТРУБА СТ.Х17Н10Т 160Х10</t>
  </si>
  <si>
    <t>4</t>
  </si>
  <si>
    <t>3</t>
  </si>
  <si>
    <t>1311000001</t>
  </si>
  <si>
    <t>ТРУБА СТ. 12Х18Н10Т 180х30</t>
  </si>
  <si>
    <t>2</t>
  </si>
  <si>
    <t>1344000422</t>
  </si>
  <si>
    <t>СЭУ Склад 102 Счет 10/13</t>
  </si>
  <si>
    <t>ТРУБЫ СТ15Х5М ДУ 159Х6</t>
  </si>
  <si>
    <t>1</t>
  </si>
  <si>
    <t>Стоимость реализации с НДС, руб.</t>
  </si>
  <si>
    <t>Цена реализации с НДС, руб.*</t>
  </si>
  <si>
    <t>Цена реализации без НДС, руб.</t>
  </si>
  <si>
    <t>Стоимость учетная с НДС, руб.</t>
  </si>
  <si>
    <t>Цена учётная с НДС (20%), руб.</t>
  </si>
  <si>
    <t>Цена учётная без НДС, руб.</t>
  </si>
  <si>
    <t>Вес, кг</t>
  </si>
  <si>
    <t>Кол-во</t>
  </si>
  <si>
    <t>Ед. изм.</t>
  </si>
  <si>
    <t>Год закупки</t>
  </si>
  <si>
    <t>Номенклатурный         номер</t>
  </si>
  <si>
    <t>Склад №</t>
  </si>
  <si>
    <t>Наименование МТР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</si>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</sst>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Border="1"/>
    <xf numFmtId="0" fontId="0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/>
    <xf numFmtId="4" fontId="3" fillId="0" borderId="3" xfId="0" applyNumberFormat="1" applyFont="1" applyFill="1" applyBorder="1" applyAlignment="1">
      <alignment horizontal="right"/>
    </xf>
    <xf numFmtId="0" fontId="0" fillId="0" borderId="4" xfId="0" applyFont="1" applyBorder="1" applyAlignment="1"/>
    <xf numFmtId="4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"/>
  <sheetViews>
    <sheetView tabSelected="1" workbookViewId="0">
      <selection activeCell="D16" sqref="D16"/>
    </sheetView>
  </sheetViews>
  <sheetFormatPr defaultRowHeight="14.4" x14ac:dyDescent="0.3"/>
  <cols>
    <col min="1" max="1" width="3.5546875" customWidth="1"/>
    <col min="2" max="2" width="10.5546875" customWidth="1"/>
    <col min="3" max="3" width="31.109375" customWidth="1"/>
    <col min="4" max="4" width="45.21875" customWidth="1"/>
    <col min="5" max="6" width="18.88671875" customWidth="1"/>
    <col min="7" max="8" width="7.88671875" customWidth="1"/>
    <col min="9" max="9" width="9" bestFit="1" customWidth="1"/>
    <col min="10" max="11" width="13.77734375" customWidth="1"/>
    <col min="12" max="12" width="12.88671875" customWidth="1"/>
    <col min="13" max="13" width="14.109375" customWidth="1"/>
    <col min="14" max="14" width="16.109375" customWidth="1"/>
    <col min="15" max="15" width="12" customWidth="1"/>
  </cols>
  <sheetData>
    <row r="1" spans="2:15" ht="15" thickBot="1" x14ac:dyDescent="0.35"/>
    <row r="2" spans="2:15" ht="42" thickBot="1" x14ac:dyDescent="0.35">
      <c r="B2" s="24" t="s">
        <v>38</v>
      </c>
      <c r="C2" s="22" t="s">
        <v>37</v>
      </c>
      <c r="D2" s="21" t="s">
        <v>36</v>
      </c>
      <c r="E2" s="23" t="s">
        <v>35</v>
      </c>
      <c r="F2" s="19" t="s">
        <v>34</v>
      </c>
      <c r="G2" s="22" t="s">
        <v>33</v>
      </c>
      <c r="H2" s="21" t="s">
        <v>32</v>
      </c>
      <c r="I2" s="20" t="s">
        <v>31</v>
      </c>
      <c r="J2" s="19" t="s">
        <v>30</v>
      </c>
      <c r="K2" s="19" t="s">
        <v>29</v>
      </c>
      <c r="L2" s="19" t="s">
        <v>28</v>
      </c>
      <c r="M2" s="19" t="s">
        <v>27</v>
      </c>
      <c r="N2" s="18" t="s">
        <v>26</v>
      </c>
      <c r="O2" s="17" t="s">
        <v>25</v>
      </c>
    </row>
    <row r="3" spans="2:15" x14ac:dyDescent="0.3">
      <c r="B3" s="11" t="s">
        <v>24</v>
      </c>
      <c r="C3" s="12" t="s">
        <v>23</v>
      </c>
      <c r="D3" s="12" t="s">
        <v>22</v>
      </c>
      <c r="E3" s="11" t="s">
        <v>21</v>
      </c>
      <c r="F3" s="16" t="s">
        <v>9</v>
      </c>
      <c r="G3" s="11" t="s">
        <v>0</v>
      </c>
      <c r="H3" s="15">
        <v>8</v>
      </c>
      <c r="I3" s="3">
        <v>22.34</v>
      </c>
      <c r="J3" s="6">
        <v>51.07</v>
      </c>
      <c r="K3" s="5">
        <f t="shared" ref="K3:K9" si="0">ROUND(J3*1.2,2)</f>
        <v>61.28</v>
      </c>
      <c r="L3" s="13">
        <f t="shared" ref="L3:L9" si="1">ROUND(H3*K3,2)</f>
        <v>490.24</v>
      </c>
      <c r="M3" s="3"/>
      <c r="N3" s="3"/>
      <c r="O3" s="14"/>
    </row>
    <row r="4" spans="2:15" x14ac:dyDescent="0.3">
      <c r="B4" s="11" t="s">
        <v>20</v>
      </c>
      <c r="C4" s="12" t="s">
        <v>19</v>
      </c>
      <c r="D4" s="12" t="s">
        <v>11</v>
      </c>
      <c r="E4" s="11" t="s">
        <v>18</v>
      </c>
      <c r="F4" s="10" t="s">
        <v>9</v>
      </c>
      <c r="G4" s="9" t="s">
        <v>0</v>
      </c>
      <c r="H4" s="8">
        <v>3.05</v>
      </c>
      <c r="I4" s="7">
        <v>111.63</v>
      </c>
      <c r="J4" s="6">
        <v>20000</v>
      </c>
      <c r="K4" s="5">
        <f t="shared" si="0"/>
        <v>24000</v>
      </c>
      <c r="L4" s="13">
        <f t="shared" si="1"/>
        <v>73200</v>
      </c>
      <c r="M4" s="3"/>
      <c r="N4" s="3"/>
      <c r="O4" s="2"/>
    </row>
    <row r="5" spans="2:15" x14ac:dyDescent="0.3">
      <c r="B5" s="11" t="s">
        <v>17</v>
      </c>
      <c r="C5" s="12" t="s">
        <v>12</v>
      </c>
      <c r="D5" s="12" t="s">
        <v>11</v>
      </c>
      <c r="E5" s="11" t="s">
        <v>10</v>
      </c>
      <c r="F5" s="10" t="s">
        <v>9</v>
      </c>
      <c r="G5" s="9" t="s">
        <v>0</v>
      </c>
      <c r="H5" s="8">
        <v>60</v>
      </c>
      <c r="I5" s="7">
        <v>46.44</v>
      </c>
      <c r="J5" s="6">
        <v>8000</v>
      </c>
      <c r="K5" s="5">
        <f t="shared" si="0"/>
        <v>9600</v>
      </c>
      <c r="L5" s="13">
        <f t="shared" si="1"/>
        <v>576000</v>
      </c>
      <c r="M5" s="3"/>
      <c r="N5" s="3"/>
      <c r="O5" s="2"/>
    </row>
    <row r="6" spans="2:15" x14ac:dyDescent="0.3">
      <c r="B6" s="11" t="s">
        <v>16</v>
      </c>
      <c r="C6" s="12" t="s">
        <v>15</v>
      </c>
      <c r="D6" s="12" t="s">
        <v>11</v>
      </c>
      <c r="E6" s="11" t="s">
        <v>14</v>
      </c>
      <c r="F6" s="10" t="s">
        <v>9</v>
      </c>
      <c r="G6" s="9" t="s">
        <v>0</v>
      </c>
      <c r="H6" s="8">
        <v>6</v>
      </c>
      <c r="I6" s="7">
        <v>37.21</v>
      </c>
      <c r="J6" s="6">
        <v>4000</v>
      </c>
      <c r="K6" s="5">
        <f t="shared" si="0"/>
        <v>4800</v>
      </c>
      <c r="L6" s="13">
        <f t="shared" si="1"/>
        <v>28800</v>
      </c>
      <c r="M6" s="3"/>
      <c r="N6" s="3"/>
      <c r="O6" s="2"/>
    </row>
    <row r="7" spans="2:15" x14ac:dyDescent="0.3">
      <c r="B7" s="11" t="s">
        <v>13</v>
      </c>
      <c r="C7" s="12" t="s">
        <v>12</v>
      </c>
      <c r="D7" s="12" t="s">
        <v>11</v>
      </c>
      <c r="E7" s="11" t="s">
        <v>10</v>
      </c>
      <c r="F7" s="10" t="s">
        <v>9</v>
      </c>
      <c r="G7" s="9" t="s">
        <v>0</v>
      </c>
      <c r="H7" s="8">
        <v>29</v>
      </c>
      <c r="I7" s="7">
        <v>46.44</v>
      </c>
      <c r="J7" s="6">
        <v>8000</v>
      </c>
      <c r="K7" s="5">
        <f t="shared" si="0"/>
        <v>9600</v>
      </c>
      <c r="L7" s="13">
        <f t="shared" si="1"/>
        <v>278400</v>
      </c>
      <c r="M7" s="3"/>
      <c r="N7" s="3"/>
      <c r="O7" s="2"/>
    </row>
    <row r="8" spans="2:15" x14ac:dyDescent="0.3">
      <c r="B8" s="11" t="s">
        <v>8</v>
      </c>
      <c r="C8" s="12" t="s">
        <v>7</v>
      </c>
      <c r="D8" s="12" t="s">
        <v>3</v>
      </c>
      <c r="E8" s="11" t="s">
        <v>6</v>
      </c>
      <c r="F8" s="10" t="s">
        <v>1</v>
      </c>
      <c r="G8" s="9" t="s">
        <v>0</v>
      </c>
      <c r="H8" s="8">
        <v>99.2</v>
      </c>
      <c r="I8" s="7">
        <v>28.11</v>
      </c>
      <c r="J8" s="6">
        <v>189.58</v>
      </c>
      <c r="K8" s="5">
        <f t="shared" si="0"/>
        <v>227.5</v>
      </c>
      <c r="L8" s="13">
        <f t="shared" si="1"/>
        <v>22568</v>
      </c>
      <c r="M8" s="3"/>
      <c r="N8" s="3"/>
      <c r="O8" s="2"/>
    </row>
    <row r="9" spans="2:15" x14ac:dyDescent="0.3">
      <c r="B9" s="11" t="s">
        <v>5</v>
      </c>
      <c r="C9" s="12" t="s">
        <v>4</v>
      </c>
      <c r="D9" s="12" t="s">
        <v>3</v>
      </c>
      <c r="E9" s="11" t="s">
        <v>2</v>
      </c>
      <c r="F9" s="10" t="s">
        <v>1</v>
      </c>
      <c r="G9" s="9" t="s">
        <v>0</v>
      </c>
      <c r="H9" s="8">
        <v>17.2</v>
      </c>
      <c r="I9" s="7">
        <v>50.86</v>
      </c>
      <c r="J9" s="6">
        <v>2214.9299733762618</v>
      </c>
      <c r="K9" s="5">
        <f t="shared" si="0"/>
        <v>2657.92</v>
      </c>
      <c r="L9" s="4">
        <f t="shared" si="1"/>
        <v>45716.22</v>
      </c>
      <c r="M9" s="3"/>
      <c r="N9" s="3"/>
      <c r="O9" s="2"/>
    </row>
    <row r="10" spans="2:15" x14ac:dyDescent="0.3">
      <c r="L10" s="1">
        <f>SUM(L3:L9)</f>
        <v>1025174.46</v>
      </c>
    </row>
  </sheetData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 Кирилл Александрович</dc:creator>
  <cp:lastModifiedBy>Смышляев Кирилл Александрович</cp:lastModifiedBy>
  <cp:lastPrinted>2019-04-23T05:18:59Z</cp:lastPrinted>
  <dcterms:created xsi:type="dcterms:W3CDTF">2019-04-23T02:37:13Z</dcterms:created>
  <dcterms:modified xsi:type="dcterms:W3CDTF">2019-04-23T05:19:05Z</dcterms:modified>
</cp:coreProperties>
</file>