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'РНХн'!$A$7:$O$25</definedName>
    <definedName name="_xlnm.Print_Area" localSheetId="0">'РНХн'!$A$1:$O$33</definedName>
  </definedNames>
  <calcPr fullCalcOnLoad="1"/>
</workbook>
</file>

<file path=xl/sharedStrings.xml><?xml version="1.0" encoding="utf-8"?>
<sst xmlns="http://schemas.openxmlformats.org/spreadsheetml/2006/main" count="86" uniqueCount="51">
  <si>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</si>
  <si>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</si>
  <si>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</si>
  <si>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</si>
  <si>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</si>
  <si>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</si>
  <si>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</si>
  <si>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</si>
  <si>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</si>
  <si>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</si>
  <si>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</si>
  <si>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</si>
  <si>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</si>
  <si>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</si>
  <si>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</si>
  <si>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</si>
  <si>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</si>
  <si>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</si>
  <si>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</si>
  <si>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</si>
  <si>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</si>
  <si>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</si>
  <si>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</si>
  <si>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</si>
  <si>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</si>
  <si>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</si>
  <si>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</si>
  <si>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</si>
  <si>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</si>
  <si>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</si>
  <si>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</si>
  <si>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</si>
  <si>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</si>
  <si>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</si>
  <si>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ФЛАНЕЦ СТ20 ДУ80Х25</t>
  </si>
  <si>
    <t>ФЛАНЕЦ СТ 15Х5М ДУ25Х63</t>
  </si>
  <si>
    <t>ФЛАНЦЫ 15Х5 100/160</t>
  </si>
  <si>
    <t>ФЛАНЕЦ СТ20 ДУ100Х100</t>
  </si>
  <si>
    <t>ФЛАНЕЦ СТ20 ДУ50Х100</t>
  </si>
  <si>
    <t>ФЛАНЦЫ 15Х5М 80/160</t>
  </si>
  <si>
    <t>ФЛАНЕЦ Х5М 80Х40</t>
  </si>
  <si>
    <t>ФЛАНЕЦ СТ НЖ ДУ20Х16</t>
  </si>
  <si>
    <t>ФЛАНЦЫ 15Х16 12Х18Н10Т</t>
  </si>
  <si>
    <t>ФЛАНЦЫ 20Х16 НЖ</t>
  </si>
  <si>
    <t>ФЛАНЦЫ 12Х18Н 25Х16</t>
  </si>
  <si>
    <t>ФЛАНЦЫ 15Х40 НЖ</t>
  </si>
  <si>
    <t>ФЛАНЦЫ 15*40 НЖ</t>
  </si>
  <si>
    <t>ФЛАНЦЫ НЖ 15Х16</t>
  </si>
  <si>
    <t>ФЛАНЦЫ СТ20 15Х25</t>
  </si>
  <si>
    <t>ФЛАНЕЦ НЖ 40*10,16</t>
  </si>
  <si>
    <t>Лот № 47 - Фланцы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</si>
</sst>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7" customHeight="1">
      <c r="A2" s="55" t="s">
        <v>50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57" t="s">
        <v>0</v>
      </c>
      <c r="B4" s="45" t="s">
        <v>2</v>
      </c>
      <c r="C4" s="53"/>
      <c r="D4" s="53"/>
      <c r="E4" s="53"/>
      <c r="F4" s="53"/>
      <c r="G4" s="53"/>
      <c r="H4" s="53"/>
      <c r="I4" s="53"/>
      <c r="J4" s="46"/>
      <c r="K4" s="47" t="s">
        <v>29</v>
      </c>
      <c r="L4" s="50" t="s">
        <v>30</v>
      </c>
      <c r="M4" s="43" t="s">
        <v>17</v>
      </c>
      <c r="N4" s="43" t="s">
        <v>18</v>
      </c>
      <c r="O4" s="43" t="s">
        <v>4</v>
      </c>
    </row>
    <row r="5" spans="1:15" s="3" customFormat="1" ht="25.5" customHeight="1">
      <c r="A5" s="58"/>
      <c r="B5" s="43" t="s">
        <v>27</v>
      </c>
      <c r="C5" s="43" t="s">
        <v>31</v>
      </c>
      <c r="D5" s="43" t="s">
        <v>15</v>
      </c>
      <c r="E5" s="43" t="s">
        <v>10</v>
      </c>
      <c r="F5" s="43" t="s">
        <v>11</v>
      </c>
      <c r="G5" s="45" t="s">
        <v>12</v>
      </c>
      <c r="H5" s="46"/>
      <c r="I5" s="43" t="s">
        <v>13</v>
      </c>
      <c r="J5" s="43" t="s">
        <v>14</v>
      </c>
      <c r="K5" s="48"/>
      <c r="L5" s="51"/>
      <c r="M5" s="56"/>
      <c r="N5" s="56"/>
      <c r="O5" s="56"/>
    </row>
    <row r="6" spans="1:15" s="3" customFormat="1" ht="26.25" customHeight="1">
      <c r="A6" s="59"/>
      <c r="B6" s="44"/>
      <c r="C6" s="44"/>
      <c r="D6" s="44"/>
      <c r="E6" s="44"/>
      <c r="F6" s="44"/>
      <c r="G6" s="11" t="s">
        <v>5</v>
      </c>
      <c r="H6" s="11" t="s">
        <v>6</v>
      </c>
      <c r="I6" s="44"/>
      <c r="J6" s="44"/>
      <c r="K6" s="49"/>
      <c r="L6" s="52"/>
      <c r="M6" s="44"/>
      <c r="N6" s="44"/>
      <c r="O6" s="44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1095207</v>
      </c>
      <c r="C8" s="35">
        <v>92258</v>
      </c>
      <c r="D8" s="36" t="s">
        <v>34</v>
      </c>
      <c r="E8" s="37" t="s">
        <v>33</v>
      </c>
      <c r="F8" s="38">
        <v>1</v>
      </c>
      <c r="G8" s="28" t="s">
        <v>26</v>
      </c>
      <c r="H8" s="29">
        <v>26</v>
      </c>
      <c r="I8" s="32"/>
      <c r="J8" s="33"/>
      <c r="K8" s="30">
        <v>951.29</v>
      </c>
      <c r="L8" s="30">
        <f aca="true" t="shared" si="0" ref="L8:L24">(K8*F8)</f>
        <v>951.29</v>
      </c>
      <c r="M8" s="34"/>
      <c r="N8" s="20">
        <f>M8*F8</f>
        <v>0</v>
      </c>
      <c r="O8" s="9"/>
    </row>
    <row r="9" spans="1:15" s="10" customFormat="1" ht="15.75" customHeight="1">
      <c r="A9" s="31">
        <f>A8+1</f>
        <v>2</v>
      </c>
      <c r="B9" s="35">
        <v>1007864</v>
      </c>
      <c r="C9" s="35">
        <v>93219</v>
      </c>
      <c r="D9" s="36" t="s">
        <v>35</v>
      </c>
      <c r="E9" s="37" t="s">
        <v>33</v>
      </c>
      <c r="F9" s="38">
        <v>1</v>
      </c>
      <c r="G9" s="28" t="s">
        <v>26</v>
      </c>
      <c r="H9" s="29">
        <v>26</v>
      </c>
      <c r="I9" s="32"/>
      <c r="J9" s="33"/>
      <c r="K9" s="30">
        <v>3431.28</v>
      </c>
      <c r="L9" s="30">
        <f t="shared" si="0"/>
        <v>3431.28</v>
      </c>
      <c r="M9" s="34"/>
      <c r="N9" s="20">
        <f>M9*F9</f>
        <v>0</v>
      </c>
      <c r="O9" s="9"/>
    </row>
    <row r="10" spans="1:15" s="10" customFormat="1" ht="15.75" customHeight="1">
      <c r="A10" s="31">
        <f aca="true" t="shared" si="1" ref="A10:A24">A9+1</f>
        <v>3</v>
      </c>
      <c r="B10" s="35">
        <v>1488000</v>
      </c>
      <c r="C10" s="35">
        <v>91154</v>
      </c>
      <c r="D10" s="36" t="s">
        <v>36</v>
      </c>
      <c r="E10" s="37" t="s">
        <v>33</v>
      </c>
      <c r="F10" s="38">
        <v>50</v>
      </c>
      <c r="G10" s="28" t="s">
        <v>26</v>
      </c>
      <c r="H10" s="29">
        <v>26</v>
      </c>
      <c r="I10" s="32"/>
      <c r="J10" s="33"/>
      <c r="K10" s="30">
        <v>0.08</v>
      </c>
      <c r="L10" s="30">
        <f t="shared" si="0"/>
        <v>4</v>
      </c>
      <c r="M10" s="34"/>
      <c r="N10" s="20">
        <f aca="true" t="shared" si="2" ref="N10:N24">M10*F10</f>
        <v>0</v>
      </c>
      <c r="O10" s="9"/>
    </row>
    <row r="11" spans="1:15" s="10" customFormat="1" ht="15.75" customHeight="1">
      <c r="A11" s="31">
        <f t="shared" si="1"/>
        <v>4</v>
      </c>
      <c r="B11" s="35">
        <v>1172665</v>
      </c>
      <c r="C11" s="35">
        <v>91242</v>
      </c>
      <c r="D11" s="36" t="s">
        <v>37</v>
      </c>
      <c r="E11" s="37" t="s">
        <v>33</v>
      </c>
      <c r="F11" s="38">
        <v>4</v>
      </c>
      <c r="G11" s="28" t="s">
        <v>26</v>
      </c>
      <c r="H11" s="29">
        <v>26</v>
      </c>
      <c r="I11" s="32"/>
      <c r="J11" s="33"/>
      <c r="K11" s="30">
        <v>1434.67</v>
      </c>
      <c r="L11" s="30">
        <f t="shared" si="0"/>
        <v>5738.68</v>
      </c>
      <c r="M11" s="34"/>
      <c r="N11" s="20">
        <f t="shared" si="2"/>
        <v>0</v>
      </c>
      <c r="O11" s="9"/>
    </row>
    <row r="12" spans="1:15" s="10" customFormat="1" ht="15.75" customHeight="1">
      <c r="A12" s="31">
        <f t="shared" si="1"/>
        <v>5</v>
      </c>
      <c r="B12" s="35">
        <v>1317583</v>
      </c>
      <c r="C12" s="35">
        <v>91384</v>
      </c>
      <c r="D12" s="36" t="s">
        <v>38</v>
      </c>
      <c r="E12" s="37" t="s">
        <v>33</v>
      </c>
      <c r="F12" s="38">
        <v>1</v>
      </c>
      <c r="G12" s="28" t="s">
        <v>26</v>
      </c>
      <c r="H12" s="29">
        <v>26</v>
      </c>
      <c r="I12" s="32"/>
      <c r="J12" s="33"/>
      <c r="K12" s="30">
        <v>591.6</v>
      </c>
      <c r="L12" s="30">
        <f t="shared" si="0"/>
        <v>591.6</v>
      </c>
      <c r="M12" s="34"/>
      <c r="N12" s="20">
        <f t="shared" si="2"/>
        <v>0</v>
      </c>
      <c r="O12" s="9"/>
    </row>
    <row r="13" spans="1:15" s="10" customFormat="1" ht="15.75" customHeight="1">
      <c r="A13" s="31">
        <f t="shared" si="1"/>
        <v>6</v>
      </c>
      <c r="B13" s="35">
        <v>1164351</v>
      </c>
      <c r="C13" s="35">
        <v>91412</v>
      </c>
      <c r="D13" s="36" t="s">
        <v>39</v>
      </c>
      <c r="E13" s="37" t="s">
        <v>33</v>
      </c>
      <c r="F13" s="38">
        <v>3</v>
      </c>
      <c r="G13" s="28" t="s">
        <v>26</v>
      </c>
      <c r="H13" s="29">
        <v>26</v>
      </c>
      <c r="I13" s="32"/>
      <c r="J13" s="33"/>
      <c r="K13" s="30">
        <v>2725.77</v>
      </c>
      <c r="L13" s="30">
        <f t="shared" si="0"/>
        <v>8177.3099999999995</v>
      </c>
      <c r="M13" s="34"/>
      <c r="N13" s="20">
        <f t="shared" si="2"/>
        <v>0</v>
      </c>
      <c r="O13" s="9"/>
    </row>
    <row r="14" spans="1:15" s="10" customFormat="1" ht="15.75" customHeight="1">
      <c r="A14" s="31">
        <f t="shared" si="1"/>
        <v>7</v>
      </c>
      <c r="B14" s="35">
        <v>1004146</v>
      </c>
      <c r="C14" s="35">
        <v>91414</v>
      </c>
      <c r="D14" s="36" t="s">
        <v>40</v>
      </c>
      <c r="E14" s="37" t="s">
        <v>33</v>
      </c>
      <c r="F14" s="38">
        <v>18</v>
      </c>
      <c r="G14" s="28" t="s">
        <v>26</v>
      </c>
      <c r="H14" s="29">
        <v>26</v>
      </c>
      <c r="I14" s="32"/>
      <c r="J14" s="33"/>
      <c r="K14" s="30">
        <v>11957.62</v>
      </c>
      <c r="L14" s="30">
        <f t="shared" si="0"/>
        <v>215237.16</v>
      </c>
      <c r="M14" s="34"/>
      <c r="N14" s="20">
        <f t="shared" si="2"/>
        <v>0</v>
      </c>
      <c r="O14" s="9"/>
    </row>
    <row r="15" spans="1:15" s="10" customFormat="1" ht="15.75" customHeight="1">
      <c r="A15" s="31">
        <f t="shared" si="1"/>
        <v>8</v>
      </c>
      <c r="B15" s="35">
        <v>1153560</v>
      </c>
      <c r="C15" s="35">
        <v>91595</v>
      </c>
      <c r="D15" s="36" t="s">
        <v>41</v>
      </c>
      <c r="E15" s="37" t="s">
        <v>33</v>
      </c>
      <c r="F15" s="38">
        <v>294</v>
      </c>
      <c r="G15" s="28" t="s">
        <v>26</v>
      </c>
      <c r="H15" s="29">
        <v>26</v>
      </c>
      <c r="I15" s="32"/>
      <c r="J15" s="33"/>
      <c r="K15" s="30">
        <v>0.08</v>
      </c>
      <c r="L15" s="30">
        <f t="shared" si="0"/>
        <v>23.52</v>
      </c>
      <c r="M15" s="34"/>
      <c r="N15" s="20">
        <f t="shared" si="2"/>
        <v>0</v>
      </c>
      <c r="O15" s="9"/>
    </row>
    <row r="16" spans="1:15" s="10" customFormat="1" ht="15.75" customHeight="1">
      <c r="A16" s="31">
        <f t="shared" si="1"/>
        <v>9</v>
      </c>
      <c r="B16" s="35">
        <v>1254439</v>
      </c>
      <c r="C16" s="35">
        <v>92001</v>
      </c>
      <c r="D16" s="36" t="s">
        <v>42</v>
      </c>
      <c r="E16" s="37" t="s">
        <v>33</v>
      </c>
      <c r="F16" s="38">
        <v>44</v>
      </c>
      <c r="G16" s="28" t="s">
        <v>26</v>
      </c>
      <c r="H16" s="29">
        <v>26</v>
      </c>
      <c r="I16" s="32"/>
      <c r="J16" s="33"/>
      <c r="K16" s="30">
        <v>0.08</v>
      </c>
      <c r="L16" s="30">
        <f t="shared" si="0"/>
        <v>3.52</v>
      </c>
      <c r="M16" s="34"/>
      <c r="N16" s="20">
        <f t="shared" si="2"/>
        <v>0</v>
      </c>
      <c r="O16" s="9"/>
    </row>
    <row r="17" spans="1:15" s="10" customFormat="1" ht="15.75" customHeight="1">
      <c r="A17" s="31">
        <f t="shared" si="1"/>
        <v>10</v>
      </c>
      <c r="B17" s="35">
        <v>1153560</v>
      </c>
      <c r="C17" s="35">
        <v>92014</v>
      </c>
      <c r="D17" s="36" t="s">
        <v>43</v>
      </c>
      <c r="E17" s="37" t="s">
        <v>33</v>
      </c>
      <c r="F17" s="38">
        <v>438</v>
      </c>
      <c r="G17" s="28" t="s">
        <v>26</v>
      </c>
      <c r="H17" s="29">
        <v>26</v>
      </c>
      <c r="I17" s="32"/>
      <c r="J17" s="33"/>
      <c r="K17" s="30">
        <v>0.12</v>
      </c>
      <c r="L17" s="30">
        <f t="shared" si="0"/>
        <v>52.559999999999995</v>
      </c>
      <c r="M17" s="34"/>
      <c r="N17" s="20">
        <f t="shared" si="2"/>
        <v>0</v>
      </c>
      <c r="O17" s="9"/>
    </row>
    <row r="18" spans="1:15" s="10" customFormat="1" ht="15.75" customHeight="1">
      <c r="A18" s="31">
        <f t="shared" si="1"/>
        <v>11</v>
      </c>
      <c r="B18" s="35">
        <v>1164060</v>
      </c>
      <c r="C18" s="35">
        <v>92024</v>
      </c>
      <c r="D18" s="36" t="s">
        <v>44</v>
      </c>
      <c r="E18" s="37" t="s">
        <v>33</v>
      </c>
      <c r="F18" s="38">
        <v>393</v>
      </c>
      <c r="G18" s="28" t="s">
        <v>26</v>
      </c>
      <c r="H18" s="29">
        <v>26</v>
      </c>
      <c r="I18" s="32"/>
      <c r="J18" s="33"/>
      <c r="K18" s="30">
        <v>0.08</v>
      </c>
      <c r="L18" s="30">
        <f t="shared" si="0"/>
        <v>31.44</v>
      </c>
      <c r="M18" s="34"/>
      <c r="N18" s="20">
        <f t="shared" si="2"/>
        <v>0</v>
      </c>
      <c r="O18" s="9"/>
    </row>
    <row r="19" spans="1:15" s="10" customFormat="1" ht="15.75" customHeight="1">
      <c r="A19" s="31">
        <f t="shared" si="1"/>
        <v>12</v>
      </c>
      <c r="B19" s="35">
        <v>1179735</v>
      </c>
      <c r="C19" s="35">
        <v>92132</v>
      </c>
      <c r="D19" s="36" t="s">
        <v>45</v>
      </c>
      <c r="E19" s="37" t="s">
        <v>33</v>
      </c>
      <c r="F19" s="38">
        <v>234</v>
      </c>
      <c r="G19" s="28" t="s">
        <v>26</v>
      </c>
      <c r="H19" s="29">
        <v>26</v>
      </c>
      <c r="I19" s="32"/>
      <c r="J19" s="33"/>
      <c r="K19" s="30">
        <v>0.04</v>
      </c>
      <c r="L19" s="30">
        <f t="shared" si="0"/>
        <v>9.36</v>
      </c>
      <c r="M19" s="34"/>
      <c r="N19" s="20">
        <f t="shared" si="2"/>
        <v>0</v>
      </c>
      <c r="O19" s="9"/>
    </row>
    <row r="20" spans="1:15" s="10" customFormat="1" ht="15.75" customHeight="1">
      <c r="A20" s="31">
        <f t="shared" si="1"/>
        <v>13</v>
      </c>
      <c r="B20" s="35">
        <v>1179735</v>
      </c>
      <c r="C20" s="35">
        <v>92232</v>
      </c>
      <c r="D20" s="36" t="s">
        <v>46</v>
      </c>
      <c r="E20" s="37" t="s">
        <v>33</v>
      </c>
      <c r="F20" s="38">
        <v>173</v>
      </c>
      <c r="G20" s="28" t="s">
        <v>26</v>
      </c>
      <c r="H20" s="29">
        <v>26</v>
      </c>
      <c r="I20" s="32"/>
      <c r="J20" s="33"/>
      <c r="K20" s="30">
        <v>0.43</v>
      </c>
      <c r="L20" s="30">
        <f t="shared" si="0"/>
        <v>74.39</v>
      </c>
      <c r="M20" s="34"/>
      <c r="N20" s="20">
        <f t="shared" si="2"/>
        <v>0</v>
      </c>
      <c r="O20" s="9"/>
    </row>
    <row r="21" spans="1:15" s="10" customFormat="1" ht="15.75" customHeight="1">
      <c r="A21" s="31">
        <f t="shared" si="1"/>
        <v>14</v>
      </c>
      <c r="B21" s="35">
        <v>1254439</v>
      </c>
      <c r="C21" s="35">
        <v>92601</v>
      </c>
      <c r="D21" s="36" t="s">
        <v>47</v>
      </c>
      <c r="E21" s="37" t="s">
        <v>33</v>
      </c>
      <c r="F21" s="38">
        <v>46</v>
      </c>
      <c r="G21" s="28" t="s">
        <v>26</v>
      </c>
      <c r="H21" s="29">
        <v>26</v>
      </c>
      <c r="I21" s="32"/>
      <c r="J21" s="33"/>
      <c r="K21" s="30">
        <v>0.08</v>
      </c>
      <c r="L21" s="30">
        <f t="shared" si="0"/>
        <v>3.68</v>
      </c>
      <c r="M21" s="34"/>
      <c r="N21" s="20">
        <f t="shared" si="2"/>
        <v>0</v>
      </c>
      <c r="O21" s="9"/>
    </row>
    <row r="22" spans="1:15" s="10" customFormat="1" ht="15.75" customHeight="1">
      <c r="A22" s="31">
        <f t="shared" si="1"/>
        <v>15</v>
      </c>
      <c r="B22" s="35">
        <v>1005769</v>
      </c>
      <c r="C22" s="35">
        <v>93015</v>
      </c>
      <c r="D22" s="36" t="s">
        <v>48</v>
      </c>
      <c r="E22" s="37" t="s">
        <v>33</v>
      </c>
      <c r="F22" s="38">
        <v>37</v>
      </c>
      <c r="G22" s="28" t="s">
        <v>26</v>
      </c>
      <c r="H22" s="29">
        <v>26</v>
      </c>
      <c r="I22" s="32"/>
      <c r="J22" s="33"/>
      <c r="K22" s="30">
        <v>0.04</v>
      </c>
      <c r="L22" s="30">
        <f t="shared" si="0"/>
        <v>1.48</v>
      </c>
      <c r="M22" s="34"/>
      <c r="N22" s="20">
        <f t="shared" si="2"/>
        <v>0</v>
      </c>
      <c r="O22" s="9"/>
    </row>
    <row r="23" spans="1:15" s="10" customFormat="1" ht="15.75" customHeight="1">
      <c r="A23" s="31">
        <f t="shared" si="1"/>
        <v>16</v>
      </c>
      <c r="B23" s="35">
        <v>1007864</v>
      </c>
      <c r="C23" s="35">
        <v>93219</v>
      </c>
      <c r="D23" s="36" t="s">
        <v>35</v>
      </c>
      <c r="E23" s="37" t="s">
        <v>33</v>
      </c>
      <c r="F23" s="38">
        <v>265</v>
      </c>
      <c r="G23" s="28" t="s">
        <v>26</v>
      </c>
      <c r="H23" s="29">
        <v>26</v>
      </c>
      <c r="I23" s="32"/>
      <c r="J23" s="33"/>
      <c r="K23" s="30">
        <v>3431.28</v>
      </c>
      <c r="L23" s="30">
        <f t="shared" si="0"/>
        <v>909289.2000000001</v>
      </c>
      <c r="M23" s="34"/>
      <c r="N23" s="20">
        <f t="shared" si="2"/>
        <v>0</v>
      </c>
      <c r="O23" s="9"/>
    </row>
    <row r="24" spans="1:15" s="10" customFormat="1" ht="15.75" customHeight="1">
      <c r="A24" s="31">
        <f t="shared" si="1"/>
        <v>17</v>
      </c>
      <c r="B24" s="35">
        <v>1072056</v>
      </c>
      <c r="C24" s="35">
        <v>93659</v>
      </c>
      <c r="D24" s="36" t="s">
        <v>49</v>
      </c>
      <c r="E24" s="37" t="s">
        <v>33</v>
      </c>
      <c r="F24" s="38">
        <v>75</v>
      </c>
      <c r="G24" s="28" t="s">
        <v>26</v>
      </c>
      <c r="H24" s="29">
        <v>26</v>
      </c>
      <c r="I24" s="32"/>
      <c r="J24" s="33"/>
      <c r="K24" s="30">
        <v>517.37</v>
      </c>
      <c r="L24" s="30">
        <f t="shared" si="0"/>
        <v>38802.75</v>
      </c>
      <c r="M24" s="34"/>
      <c r="N24" s="20">
        <f t="shared" si="2"/>
        <v>0</v>
      </c>
      <c r="O24" s="9"/>
    </row>
    <row r="25" spans="1:15" s="4" customFormat="1" ht="16.5" customHeight="1">
      <c r="A25" s="23"/>
      <c r="B25" s="24"/>
      <c r="C25" s="24"/>
      <c r="D25" s="24"/>
      <c r="E25" s="24"/>
      <c r="F25" s="24"/>
      <c r="G25" s="28"/>
      <c r="H25" s="24"/>
      <c r="I25" s="24"/>
      <c r="J25" s="24"/>
      <c r="K25" s="25" t="s">
        <v>3</v>
      </c>
      <c r="L25" s="39">
        <f>SUM(L8:L24)</f>
        <v>1182423.22</v>
      </c>
      <c r="M25" s="25" t="s">
        <v>3</v>
      </c>
      <c r="N25" s="21">
        <f>SUBTOTAL(9,N8:N24)</f>
        <v>0</v>
      </c>
      <c r="O25" s="15" t="s">
        <v>20</v>
      </c>
    </row>
    <row r="26" spans="1:15" ht="25.5" customHeight="1">
      <c r="A26" s="45" t="s">
        <v>19</v>
      </c>
      <c r="B26" s="53"/>
      <c r="C26" s="53"/>
      <c r="D26" s="53"/>
      <c r="E26" s="53"/>
      <c r="F26" s="53"/>
      <c r="G26" s="53"/>
      <c r="H26" s="53"/>
      <c r="I26" s="26"/>
      <c r="J26" s="26"/>
      <c r="K26" s="26"/>
      <c r="L26" s="40">
        <f>L25*1.2</f>
        <v>1418907.8639999998</v>
      </c>
      <c r="M26" s="26"/>
      <c r="N26" s="27">
        <f>N25*1.2</f>
        <v>0</v>
      </c>
      <c r="O26" s="14" t="s">
        <v>32</v>
      </c>
    </row>
    <row r="27" spans="1:15" s="7" customFormat="1" ht="23.25" customHeight="1">
      <c r="A27" s="62" t="s">
        <v>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1:15" ht="15.75">
      <c r="A28" s="61" t="s">
        <v>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1:15" ht="15.75">
      <c r="A29" s="61" t="s">
        <v>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1:15" ht="15.75">
      <c r="A30" s="61" t="s">
        <v>28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1:16" ht="60" customHeight="1">
      <c r="A31" s="61" t="s">
        <v>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16"/>
    </row>
    <row r="32" spans="1:12" ht="28.5" customHeight="1">
      <c r="A32" s="60" t="s">
        <v>21</v>
      </c>
      <c r="B32" s="60"/>
      <c r="C32" s="60"/>
      <c r="D32" s="60"/>
      <c r="E32" s="60"/>
      <c r="F32" s="17"/>
      <c r="G32" s="18"/>
      <c r="H32" s="18"/>
      <c r="I32" s="3"/>
      <c r="J32" s="18" t="s">
        <v>22</v>
      </c>
      <c r="K32" s="19"/>
      <c r="L32" s="19"/>
    </row>
    <row r="33" spans="1:12" ht="28.5" customHeight="1">
      <c r="A33" s="41" t="s">
        <v>23</v>
      </c>
      <c r="B33" s="41" t="s">
        <v>24</v>
      </c>
      <c r="C33" s="41"/>
      <c r="D33" s="41"/>
      <c r="E33" s="41"/>
      <c r="F33" s="42" t="s">
        <v>25</v>
      </c>
      <c r="G33" s="42"/>
      <c r="H33" s="42"/>
      <c r="I33" s="3"/>
      <c r="J33" s="19"/>
      <c r="K33" s="19"/>
      <c r="L33" s="19"/>
    </row>
    <row r="34" spans="4:13" ht="15">
      <c r="D34" s="3"/>
      <c r="E34" s="6"/>
      <c r="F34" s="3"/>
      <c r="G34" s="3"/>
      <c r="H34" s="3"/>
      <c r="I34" s="3"/>
      <c r="J34" s="3"/>
      <c r="K34" s="3"/>
      <c r="L34" s="3"/>
      <c r="M34" s="7"/>
    </row>
  </sheetData>
  <sheetProtection/>
  <autoFilter ref="A7:O25"/>
  <mergeCells count="26">
    <mergeCell ref="M4:M6"/>
    <mergeCell ref="D5:D6"/>
    <mergeCell ref="A4:A6"/>
    <mergeCell ref="A32:E32"/>
    <mergeCell ref="A31:O31"/>
    <mergeCell ref="A30:O30"/>
    <mergeCell ref="A27:O27"/>
    <mergeCell ref="A29:O29"/>
    <mergeCell ref="A28:O28"/>
    <mergeCell ref="C5:C6"/>
    <mergeCell ref="L4:L6"/>
    <mergeCell ref="A26:H26"/>
    <mergeCell ref="A1:O1"/>
    <mergeCell ref="A2:O2"/>
    <mergeCell ref="B4:J4"/>
    <mergeCell ref="N4:N6"/>
    <mergeCell ref="O4:O6"/>
    <mergeCell ref="E5:E6"/>
    <mergeCell ref="B5:B6"/>
    <mergeCell ref="J5:J6"/>
    <mergeCell ref="A33:E33"/>
    <mergeCell ref="F33:H33"/>
    <mergeCell ref="F5:F6"/>
    <mergeCell ref="I5:I6"/>
    <mergeCell ref="G5:H5"/>
    <mergeCell ref="K4:K6"/>
  </mergeCells>
  <dataValidations count="2">
    <dataValidation operator="lessThanOrEqual" allowBlank="1" showInputMessage="1" showErrorMessage="1" sqref="B8:B24"/>
    <dataValidation type="decimal" allowBlank="1" showErrorMessage="1" errorTitle="Ошибка!" error="Значение должно быть числом" sqref="F8:F24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2019-06-17T07:24:28Z</dcterms:modified>
  <cp:category/>
  <cp:version/>
  <cp:contentType/>
  <cp:contentStatus/>
</cp:coreProperties>
</file>