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'РНХн'!$A$7:$O$31</definedName>
    <definedName name="_xlnm.Print_Area" localSheetId="0">'РНХн'!$A$1:$O$39</definedName>
  </definedNames>
  <calcPr fullCalcOnLoad="1"/>
</workbook>
</file>

<file path=xl/sharedStrings.xml><?xml version="1.0" encoding="utf-8"?>
<sst xmlns="http://schemas.openxmlformats.org/spreadsheetml/2006/main" count="104" uniqueCount="58">
  <si>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</si>
  <si>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</si>
  <si>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</si>
  <si>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</si>
  <si>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</si>
  <si>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</si>
  <si>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</si>
  <si>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</si>
  <si>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</si>
  <si>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</si>
  <si>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</si>
  <si>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</si>
  <si>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</si>
  <si>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</si>
  <si>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</si>
  <si>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</si>
  <si>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</si>
  <si>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</si>
  <si>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</si>
  <si>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</si>
  <si>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</si>
  <si>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</si>
  <si>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</si>
  <si>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</si>
  <si>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</si>
  <si>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</si>
  <si>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</si>
  <si>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</si>
  <si>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</si>
  <si>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</si>
  <si>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</si>
  <si>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</si>
  <si>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</si>
  <si>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</si>
  <si>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МАНОМЕТР ДМ2010*25</t>
  </si>
  <si>
    <t>МАНОМЕТР ДМ2010СГ*6 кгс/см2</t>
  </si>
  <si>
    <t>МАНОМЕТР ДМ-2005СГ (0-6)кгс/см2, исп.IV (2з.к.)</t>
  </si>
  <si>
    <t>МАНОМЕТР ЭКМ/400</t>
  </si>
  <si>
    <t>МАНОМЕТР МП4-УУ2-250 -250 кгс/см2</t>
  </si>
  <si>
    <t>МАНОМЕТР ДМ 5010 СГ 0ЕХ У2 - 160 кгс/см2, исп. V</t>
  </si>
  <si>
    <t>МАНОМЕТР ДМ 5010 СГ 0ЕХ У2 - 250 кгс/см2 , исп. IV</t>
  </si>
  <si>
    <t>МАНОМЕТР ДМ 5010 СГ 0ЕХ У2 - 250 кгс/см2, исп. V</t>
  </si>
  <si>
    <t>МАНОМЕТР ДМ 5010 СГ 0ЕХ У2 - 400 кгс/см2, исп. IV</t>
  </si>
  <si>
    <t>МАНОМЕТР ДМ 5010 СГ 0ЕХ У2 - 400 кгс/см2, исп. V</t>
  </si>
  <si>
    <t>МАНОМЕТР МТП-1МХ40АЦЕТИЛЕНОВЫЙ</t>
  </si>
  <si>
    <t>МАНОМЕТР ДМ2010СГ*4КГ/СМ,  исп.5</t>
  </si>
  <si>
    <t>МАНОМЕТР МТП-16СГВ3Т*10</t>
  </si>
  <si>
    <t>МАНОМЕТР МТП-1М К*250</t>
  </si>
  <si>
    <t>МАНОМЕТР МТП-1М АЦ.*40</t>
  </si>
  <si>
    <t>МАНОМЕТР МТП-1М ОБ1.6</t>
  </si>
  <si>
    <t>МАНОМЕТР ДМ-2010СГ (0-40)кгс/см2</t>
  </si>
  <si>
    <t>МАНОМЕТР МТП-16СГ3Т4*16КГ/СМ2</t>
  </si>
  <si>
    <t>МАНОМЕТР МП-4У-250 кгс/см2</t>
  </si>
  <si>
    <t>МАНОМЕТР МТП-16СГ В3Т4 (0-6)кгс/см2</t>
  </si>
  <si>
    <t>МАНОМЕТР тип 612.20.100, (0-250)mbar, G1/2 B unten, кл.1,6</t>
  </si>
  <si>
    <t>МАНОМЕТР МТИ-1218-160 КПа</t>
  </si>
  <si>
    <t>МАНОМЕТР ЭКМ 1У 4 КГС/СМ2</t>
  </si>
  <si>
    <t>Лот № 58 - Манометры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</si>
</sst>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2.00390625" style="2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7" customHeight="1">
      <c r="A2" s="58" t="s">
        <v>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60" t="s">
        <v>0</v>
      </c>
      <c r="B4" s="43" t="s">
        <v>2</v>
      </c>
      <c r="C4" s="44"/>
      <c r="D4" s="44"/>
      <c r="E4" s="44"/>
      <c r="F4" s="44"/>
      <c r="G4" s="44"/>
      <c r="H4" s="44"/>
      <c r="I4" s="44"/>
      <c r="J4" s="49"/>
      <c r="K4" s="50" t="s">
        <v>29</v>
      </c>
      <c r="L4" s="54" t="s">
        <v>30</v>
      </c>
      <c r="M4" s="47" t="s">
        <v>17</v>
      </c>
      <c r="N4" s="47" t="s">
        <v>18</v>
      </c>
      <c r="O4" s="47" t="s">
        <v>4</v>
      </c>
    </row>
    <row r="5" spans="1:15" s="3" customFormat="1" ht="25.5" customHeight="1">
      <c r="A5" s="61"/>
      <c r="B5" s="47" t="s">
        <v>27</v>
      </c>
      <c r="C5" s="47" t="s">
        <v>31</v>
      </c>
      <c r="D5" s="47" t="s">
        <v>15</v>
      </c>
      <c r="E5" s="47" t="s">
        <v>10</v>
      </c>
      <c r="F5" s="47" t="s">
        <v>11</v>
      </c>
      <c r="G5" s="43" t="s">
        <v>12</v>
      </c>
      <c r="H5" s="49"/>
      <c r="I5" s="47" t="s">
        <v>13</v>
      </c>
      <c r="J5" s="47" t="s">
        <v>14</v>
      </c>
      <c r="K5" s="51"/>
      <c r="L5" s="55"/>
      <c r="M5" s="59"/>
      <c r="N5" s="59"/>
      <c r="O5" s="59"/>
    </row>
    <row r="6" spans="1:15" s="3" customFormat="1" ht="26.25" customHeight="1">
      <c r="A6" s="62"/>
      <c r="B6" s="48"/>
      <c r="C6" s="48"/>
      <c r="D6" s="48"/>
      <c r="E6" s="48"/>
      <c r="F6" s="48"/>
      <c r="G6" s="11" t="s">
        <v>5</v>
      </c>
      <c r="H6" s="11" t="s">
        <v>6</v>
      </c>
      <c r="I6" s="48"/>
      <c r="J6" s="48"/>
      <c r="K6" s="52"/>
      <c r="L6" s="56"/>
      <c r="M6" s="48"/>
      <c r="N6" s="48"/>
      <c r="O6" s="48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1473803</v>
      </c>
      <c r="C8" s="35">
        <v>412144</v>
      </c>
      <c r="D8" s="36" t="s">
        <v>34</v>
      </c>
      <c r="E8" s="37" t="s">
        <v>33</v>
      </c>
      <c r="F8" s="38">
        <v>6</v>
      </c>
      <c r="G8" s="28" t="s">
        <v>26</v>
      </c>
      <c r="H8" s="29">
        <v>38</v>
      </c>
      <c r="I8" s="32"/>
      <c r="J8" s="33"/>
      <c r="K8" s="30">
        <v>764.35</v>
      </c>
      <c r="L8" s="30">
        <f aca="true" t="shared" si="0" ref="L8:L26">(K8*F8)</f>
        <v>4586.1</v>
      </c>
      <c r="M8" s="34"/>
      <c r="N8" s="20"/>
      <c r="O8" s="9"/>
    </row>
    <row r="9" spans="1:15" s="10" customFormat="1" ht="15.75" customHeight="1">
      <c r="A9" s="31">
        <f>A8+1</f>
        <v>2</v>
      </c>
      <c r="B9" s="35">
        <v>1029183</v>
      </c>
      <c r="C9" s="35">
        <v>412148</v>
      </c>
      <c r="D9" s="36" t="s">
        <v>35</v>
      </c>
      <c r="E9" s="37" t="s">
        <v>33</v>
      </c>
      <c r="F9" s="38">
        <v>3</v>
      </c>
      <c r="G9" s="28" t="s">
        <v>26</v>
      </c>
      <c r="H9" s="29">
        <v>38</v>
      </c>
      <c r="I9" s="32"/>
      <c r="J9" s="33"/>
      <c r="K9" s="30">
        <v>764.35</v>
      </c>
      <c r="L9" s="30">
        <f t="shared" si="0"/>
        <v>2293.05</v>
      </c>
      <c r="M9" s="34"/>
      <c r="N9" s="20"/>
      <c r="O9" s="9"/>
    </row>
    <row r="10" spans="1:15" s="10" customFormat="1" ht="15.75" customHeight="1">
      <c r="A10" s="31">
        <f aca="true" t="shared" si="1" ref="A10:A30">A9+1</f>
        <v>3</v>
      </c>
      <c r="B10" s="35">
        <v>1150551</v>
      </c>
      <c r="C10" s="35">
        <v>416742</v>
      </c>
      <c r="D10" s="36" t="s">
        <v>36</v>
      </c>
      <c r="E10" s="37" t="s">
        <v>33</v>
      </c>
      <c r="F10" s="38">
        <v>2</v>
      </c>
      <c r="G10" s="28" t="s">
        <v>26</v>
      </c>
      <c r="H10" s="29">
        <v>38</v>
      </c>
      <c r="I10" s="32"/>
      <c r="J10" s="33"/>
      <c r="K10" s="30">
        <v>626.54</v>
      </c>
      <c r="L10" s="30">
        <f t="shared" si="0"/>
        <v>1253.08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1652413</v>
      </c>
      <c r="C11" s="35">
        <v>430762</v>
      </c>
      <c r="D11" s="36" t="s">
        <v>37</v>
      </c>
      <c r="E11" s="37" t="s">
        <v>33</v>
      </c>
      <c r="F11" s="38">
        <v>2</v>
      </c>
      <c r="G11" s="28" t="s">
        <v>26</v>
      </c>
      <c r="H11" s="29">
        <v>38</v>
      </c>
      <c r="I11" s="32"/>
      <c r="J11" s="33"/>
      <c r="K11" s="30">
        <v>170.39</v>
      </c>
      <c r="L11" s="30">
        <f t="shared" si="0"/>
        <v>340.78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1354897</v>
      </c>
      <c r="C12" s="35">
        <v>283535</v>
      </c>
      <c r="D12" s="36" t="s">
        <v>38</v>
      </c>
      <c r="E12" s="37" t="s">
        <v>33</v>
      </c>
      <c r="F12" s="38">
        <v>5</v>
      </c>
      <c r="G12" s="28" t="s">
        <v>26</v>
      </c>
      <c r="H12" s="29">
        <v>38</v>
      </c>
      <c r="I12" s="32"/>
      <c r="J12" s="33"/>
      <c r="K12" s="30">
        <v>230.36</v>
      </c>
      <c r="L12" s="30">
        <f t="shared" si="0"/>
        <v>1151.8000000000002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1248080</v>
      </c>
      <c r="C13" s="35">
        <v>283660</v>
      </c>
      <c r="D13" s="36" t="s">
        <v>39</v>
      </c>
      <c r="E13" s="37" t="s">
        <v>33</v>
      </c>
      <c r="F13" s="38">
        <v>2</v>
      </c>
      <c r="G13" s="28" t="s">
        <v>26</v>
      </c>
      <c r="H13" s="29">
        <v>38</v>
      </c>
      <c r="I13" s="32"/>
      <c r="J13" s="33"/>
      <c r="K13" s="30">
        <v>699.18</v>
      </c>
      <c r="L13" s="30">
        <f t="shared" si="0"/>
        <v>1398.36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1380620</v>
      </c>
      <c r="C14" s="35">
        <v>283661</v>
      </c>
      <c r="D14" s="36" t="s">
        <v>40</v>
      </c>
      <c r="E14" s="37" t="s">
        <v>33</v>
      </c>
      <c r="F14" s="38">
        <v>2</v>
      </c>
      <c r="G14" s="28" t="s">
        <v>26</v>
      </c>
      <c r="H14" s="29">
        <v>38</v>
      </c>
      <c r="I14" s="32"/>
      <c r="J14" s="33"/>
      <c r="K14" s="30">
        <v>699.18</v>
      </c>
      <c r="L14" s="30">
        <f t="shared" si="0"/>
        <v>1398.36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1380620</v>
      </c>
      <c r="C15" s="35">
        <v>283662</v>
      </c>
      <c r="D15" s="36" t="s">
        <v>41</v>
      </c>
      <c r="E15" s="37" t="s">
        <v>33</v>
      </c>
      <c r="F15" s="38">
        <v>2</v>
      </c>
      <c r="G15" s="28" t="s">
        <v>26</v>
      </c>
      <c r="H15" s="29">
        <v>38</v>
      </c>
      <c r="I15" s="32"/>
      <c r="J15" s="33"/>
      <c r="K15" s="30">
        <v>699.18</v>
      </c>
      <c r="L15" s="30">
        <f t="shared" si="0"/>
        <v>1398.36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1380619</v>
      </c>
      <c r="C16" s="35">
        <v>283663</v>
      </c>
      <c r="D16" s="36" t="s">
        <v>42</v>
      </c>
      <c r="E16" s="37" t="s">
        <v>33</v>
      </c>
      <c r="F16" s="38">
        <v>2</v>
      </c>
      <c r="G16" s="28" t="s">
        <v>26</v>
      </c>
      <c r="H16" s="29">
        <v>38</v>
      </c>
      <c r="I16" s="32"/>
      <c r="J16" s="33"/>
      <c r="K16" s="30">
        <v>699.18</v>
      </c>
      <c r="L16" s="30">
        <f t="shared" si="0"/>
        <v>1398.36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1380618</v>
      </c>
      <c r="C17" s="35">
        <v>283664</v>
      </c>
      <c r="D17" s="36" t="s">
        <v>43</v>
      </c>
      <c r="E17" s="37" t="s">
        <v>33</v>
      </c>
      <c r="F17" s="38">
        <v>2</v>
      </c>
      <c r="G17" s="28" t="s">
        <v>26</v>
      </c>
      <c r="H17" s="29">
        <v>38</v>
      </c>
      <c r="I17" s="32"/>
      <c r="J17" s="33"/>
      <c r="K17" s="30">
        <v>699.18</v>
      </c>
      <c r="L17" s="30">
        <f t="shared" si="0"/>
        <v>1398.36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1221307</v>
      </c>
      <c r="C18" s="35">
        <v>410654</v>
      </c>
      <c r="D18" s="36" t="s">
        <v>44</v>
      </c>
      <c r="E18" s="37" t="s">
        <v>33</v>
      </c>
      <c r="F18" s="38">
        <v>30</v>
      </c>
      <c r="G18" s="28" t="s">
        <v>26</v>
      </c>
      <c r="H18" s="29">
        <v>38</v>
      </c>
      <c r="I18" s="32"/>
      <c r="J18" s="33"/>
      <c r="K18" s="30">
        <v>95.28</v>
      </c>
      <c r="L18" s="30">
        <f t="shared" si="0"/>
        <v>2858.4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1106337</v>
      </c>
      <c r="C19" s="35">
        <v>410795</v>
      </c>
      <c r="D19" s="36" t="s">
        <v>45</v>
      </c>
      <c r="E19" s="37" t="s">
        <v>33</v>
      </c>
      <c r="F19" s="38">
        <v>5</v>
      </c>
      <c r="G19" s="28" t="s">
        <v>26</v>
      </c>
      <c r="H19" s="29">
        <v>38</v>
      </c>
      <c r="I19" s="32"/>
      <c r="J19" s="33"/>
      <c r="K19" s="30">
        <v>490.88</v>
      </c>
      <c r="L19" s="30">
        <f t="shared" si="0"/>
        <v>2454.4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1070579</v>
      </c>
      <c r="C20" s="35">
        <v>411634</v>
      </c>
      <c r="D20" s="36" t="s">
        <v>46</v>
      </c>
      <c r="E20" s="37" t="s">
        <v>33</v>
      </c>
      <c r="F20" s="38">
        <v>5</v>
      </c>
      <c r="G20" s="28" t="s">
        <v>26</v>
      </c>
      <c r="H20" s="29">
        <v>38</v>
      </c>
      <c r="I20" s="32"/>
      <c r="J20" s="33"/>
      <c r="K20" s="30">
        <v>3630.61</v>
      </c>
      <c r="L20" s="30">
        <f t="shared" si="0"/>
        <v>18153.05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1053458</v>
      </c>
      <c r="C21" s="35">
        <v>411638</v>
      </c>
      <c r="D21" s="36" t="s">
        <v>47</v>
      </c>
      <c r="E21" s="37" t="s">
        <v>33</v>
      </c>
      <c r="F21" s="38">
        <v>11</v>
      </c>
      <c r="G21" s="28" t="s">
        <v>26</v>
      </c>
      <c r="H21" s="29">
        <v>38</v>
      </c>
      <c r="I21" s="32"/>
      <c r="J21" s="33"/>
      <c r="K21" s="30">
        <v>129.11</v>
      </c>
      <c r="L21" s="30">
        <f t="shared" si="0"/>
        <v>1420.21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1670407</v>
      </c>
      <c r="C22" s="35">
        <v>411640</v>
      </c>
      <c r="D22" s="36" t="s">
        <v>48</v>
      </c>
      <c r="E22" s="37" t="s">
        <v>33</v>
      </c>
      <c r="F22" s="38">
        <v>49</v>
      </c>
      <c r="G22" s="28" t="s">
        <v>26</v>
      </c>
      <c r="H22" s="29">
        <v>38</v>
      </c>
      <c r="I22" s="32"/>
      <c r="J22" s="33"/>
      <c r="K22" s="30">
        <v>129.11</v>
      </c>
      <c r="L22" s="30">
        <f t="shared" si="0"/>
        <v>6326.39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1669857</v>
      </c>
      <c r="C23" s="35">
        <v>411682</v>
      </c>
      <c r="D23" s="36" t="s">
        <v>49</v>
      </c>
      <c r="E23" s="37" t="s">
        <v>33</v>
      </c>
      <c r="F23" s="38">
        <v>156</v>
      </c>
      <c r="G23" s="28" t="s">
        <v>26</v>
      </c>
      <c r="H23" s="29">
        <v>38</v>
      </c>
      <c r="I23" s="32"/>
      <c r="J23" s="33"/>
      <c r="K23" s="30">
        <v>55.58</v>
      </c>
      <c r="L23" s="30">
        <f t="shared" si="0"/>
        <v>8670.48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1126056</v>
      </c>
      <c r="C24" s="35">
        <v>412135</v>
      </c>
      <c r="D24" s="36" t="s">
        <v>50</v>
      </c>
      <c r="E24" s="37" t="s">
        <v>33</v>
      </c>
      <c r="F24" s="38">
        <v>20</v>
      </c>
      <c r="G24" s="28" t="s">
        <v>26</v>
      </c>
      <c r="H24" s="29">
        <v>38</v>
      </c>
      <c r="I24" s="32"/>
      <c r="J24" s="33"/>
      <c r="K24" s="30">
        <v>400.18</v>
      </c>
      <c r="L24" s="30">
        <f t="shared" si="0"/>
        <v>8003.6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1147620</v>
      </c>
      <c r="C25" s="35">
        <v>412138</v>
      </c>
      <c r="D25" s="36" t="s">
        <v>51</v>
      </c>
      <c r="E25" s="37" t="s">
        <v>33</v>
      </c>
      <c r="F25" s="38">
        <v>1</v>
      </c>
      <c r="G25" s="28" t="s">
        <v>26</v>
      </c>
      <c r="H25" s="29">
        <v>38</v>
      </c>
      <c r="I25" s="32"/>
      <c r="J25" s="33"/>
      <c r="K25" s="30">
        <v>2058.05</v>
      </c>
      <c r="L25" s="30">
        <f t="shared" si="0"/>
        <v>2058.05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1005288</v>
      </c>
      <c r="C26" s="35">
        <v>415804</v>
      </c>
      <c r="D26" s="36" t="s">
        <v>52</v>
      </c>
      <c r="E26" s="37" t="s">
        <v>33</v>
      </c>
      <c r="F26" s="38">
        <v>4</v>
      </c>
      <c r="G26" s="28" t="s">
        <v>26</v>
      </c>
      <c r="H26" s="29">
        <v>38</v>
      </c>
      <c r="I26" s="32"/>
      <c r="J26" s="33"/>
      <c r="K26" s="30">
        <v>261.9</v>
      </c>
      <c r="L26" s="30">
        <f t="shared" si="0"/>
        <v>1047.6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1070579</v>
      </c>
      <c r="C27" s="35">
        <v>417442</v>
      </c>
      <c r="D27" s="36" t="s">
        <v>53</v>
      </c>
      <c r="E27" s="37" t="s">
        <v>33</v>
      </c>
      <c r="F27" s="38">
        <v>11</v>
      </c>
      <c r="G27" s="28" t="s">
        <v>26</v>
      </c>
      <c r="H27" s="29">
        <v>38</v>
      </c>
      <c r="I27" s="32"/>
      <c r="J27" s="33"/>
      <c r="K27" s="30">
        <v>1344.21</v>
      </c>
      <c r="L27" s="30">
        <f>(K27*F27)</f>
        <v>14786.310000000001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1847350</v>
      </c>
      <c r="C28" s="35">
        <v>418914</v>
      </c>
      <c r="D28" s="36" t="s">
        <v>54</v>
      </c>
      <c r="E28" s="37" t="s">
        <v>33</v>
      </c>
      <c r="F28" s="38">
        <v>11</v>
      </c>
      <c r="G28" s="28" t="s">
        <v>26</v>
      </c>
      <c r="H28" s="29">
        <v>38</v>
      </c>
      <c r="I28" s="32"/>
      <c r="J28" s="33"/>
      <c r="K28" s="30">
        <v>2213.66</v>
      </c>
      <c r="L28" s="30">
        <f>(K28*F28)</f>
        <v>24350.26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1376421</v>
      </c>
      <c r="C29" s="35">
        <v>419169</v>
      </c>
      <c r="D29" s="36" t="s">
        <v>55</v>
      </c>
      <c r="E29" s="37" t="s">
        <v>33</v>
      </c>
      <c r="F29" s="38">
        <v>1</v>
      </c>
      <c r="G29" s="28" t="s">
        <v>26</v>
      </c>
      <c r="H29" s="29">
        <v>38</v>
      </c>
      <c r="I29" s="32"/>
      <c r="J29" s="33"/>
      <c r="K29" s="30">
        <v>530.22</v>
      </c>
      <c r="L29" s="30">
        <f>(K29*F29)</f>
        <v>530.22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1358425</v>
      </c>
      <c r="C30" s="35">
        <v>430176</v>
      </c>
      <c r="D30" s="36" t="s">
        <v>56</v>
      </c>
      <c r="E30" s="37" t="s">
        <v>33</v>
      </c>
      <c r="F30" s="38">
        <v>1</v>
      </c>
      <c r="G30" s="28" t="s">
        <v>26</v>
      </c>
      <c r="H30" s="29">
        <v>38</v>
      </c>
      <c r="I30" s="32"/>
      <c r="J30" s="33"/>
      <c r="K30" s="30">
        <v>154.83</v>
      </c>
      <c r="L30" s="30">
        <f>(K30*F30)</f>
        <v>154.83</v>
      </c>
      <c r="M30" s="34"/>
      <c r="N30" s="20"/>
      <c r="O30" s="9"/>
    </row>
    <row r="31" spans="1:15" s="4" customFormat="1" ht="16.5" customHeight="1">
      <c r="A31" s="23"/>
      <c r="B31" s="24"/>
      <c r="C31" s="24"/>
      <c r="D31" s="24"/>
      <c r="E31" s="24"/>
      <c r="F31" s="24"/>
      <c r="G31" s="28"/>
      <c r="H31" s="24"/>
      <c r="I31" s="24"/>
      <c r="J31" s="24"/>
      <c r="K31" s="25" t="s">
        <v>3</v>
      </c>
      <c r="L31" s="39">
        <f>SUM(L8:L30)</f>
        <v>107430.41</v>
      </c>
      <c r="M31" s="25" t="s">
        <v>3</v>
      </c>
      <c r="N31" s="21">
        <f>SUBTOTAL(9,N8:N30)</f>
        <v>0</v>
      </c>
      <c r="O31" s="15" t="s">
        <v>20</v>
      </c>
    </row>
    <row r="32" spans="1:15" ht="25.5" customHeight="1">
      <c r="A32" s="43" t="s">
        <v>19</v>
      </c>
      <c r="B32" s="44"/>
      <c r="C32" s="44"/>
      <c r="D32" s="44"/>
      <c r="E32" s="44"/>
      <c r="F32" s="44"/>
      <c r="G32" s="44"/>
      <c r="H32" s="44"/>
      <c r="I32" s="26"/>
      <c r="J32" s="26"/>
      <c r="K32" s="26"/>
      <c r="L32" s="40">
        <f>L31*1.2</f>
        <v>128916.492</v>
      </c>
      <c r="M32" s="26"/>
      <c r="N32" s="27">
        <f>N31*1.2</f>
        <v>0</v>
      </c>
      <c r="O32" s="14" t="s">
        <v>32</v>
      </c>
    </row>
    <row r="33" spans="1:15" s="7" customFormat="1" ht="23.25" customHeight="1">
      <c r="A33" s="42" t="s">
        <v>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15.75" customHeight="1">
      <c r="A34" s="41" t="s">
        <v>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5.75" customHeight="1">
      <c r="A35" s="41" t="s">
        <v>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5.75" customHeight="1">
      <c r="A36" s="41" t="s">
        <v>28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6" ht="60" customHeight="1">
      <c r="A37" s="41" t="s">
        <v>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6"/>
    </row>
    <row r="38" spans="1:12" ht="28.5" customHeight="1">
      <c r="A38" s="53" t="s">
        <v>21</v>
      </c>
      <c r="B38" s="53"/>
      <c r="C38" s="53"/>
      <c r="D38" s="53"/>
      <c r="E38" s="53"/>
      <c r="F38" s="17"/>
      <c r="G38" s="18"/>
      <c r="H38" s="18"/>
      <c r="I38" s="3"/>
      <c r="J38" s="18" t="s">
        <v>22</v>
      </c>
      <c r="K38" s="19"/>
      <c r="L38" s="19"/>
    </row>
    <row r="39" spans="1:12" ht="28.5" customHeight="1">
      <c r="A39" s="45" t="s">
        <v>23</v>
      </c>
      <c r="B39" s="45" t="s">
        <v>24</v>
      </c>
      <c r="C39" s="45"/>
      <c r="D39" s="45"/>
      <c r="E39" s="45"/>
      <c r="F39" s="46" t="s">
        <v>25</v>
      </c>
      <c r="G39" s="46"/>
      <c r="H39" s="46"/>
      <c r="I39" s="3"/>
      <c r="J39" s="19"/>
      <c r="K39" s="19"/>
      <c r="L39" s="19"/>
    </row>
    <row r="40" spans="4:13" ht="15">
      <c r="D40" s="3"/>
      <c r="E40" s="6"/>
      <c r="F40" s="3"/>
      <c r="G40" s="3"/>
      <c r="H40" s="3"/>
      <c r="I40" s="3"/>
      <c r="J40" s="3"/>
      <c r="K40" s="3"/>
      <c r="L40" s="3"/>
      <c r="M40" s="7"/>
    </row>
  </sheetData>
  <sheetProtection/>
  <autoFilter ref="A7:O31"/>
  <mergeCells count="26">
    <mergeCell ref="B5:B6"/>
    <mergeCell ref="J5:J6"/>
    <mergeCell ref="M4:M6"/>
    <mergeCell ref="D5:D6"/>
    <mergeCell ref="A4:A6"/>
    <mergeCell ref="C5:C6"/>
    <mergeCell ref="A37:O37"/>
    <mergeCell ref="A36:O36"/>
    <mergeCell ref="A35:O35"/>
    <mergeCell ref="L4:L6"/>
    <mergeCell ref="A1:O1"/>
    <mergeCell ref="A2:O2"/>
    <mergeCell ref="B4:J4"/>
    <mergeCell ref="N4:N6"/>
    <mergeCell ref="O4:O6"/>
    <mergeCell ref="E5:E6"/>
    <mergeCell ref="A34:O34"/>
    <mergeCell ref="A33:O33"/>
    <mergeCell ref="A32:H32"/>
    <mergeCell ref="A39:E39"/>
    <mergeCell ref="F39:H39"/>
    <mergeCell ref="F5:F6"/>
    <mergeCell ref="I5:I6"/>
    <mergeCell ref="G5:H5"/>
    <mergeCell ref="K4:K6"/>
    <mergeCell ref="A38:E38"/>
  </mergeCells>
  <dataValidations count="2">
    <dataValidation operator="lessThanOrEqual" allowBlank="1" showInputMessage="1" showErrorMessage="1" sqref="B8:B30"/>
    <dataValidation type="decimal" allowBlank="1" showErrorMessage="1" errorTitle="Ошибка!" error="Значение должно быть числом" sqref="F8:F30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2019-06-17T07:49:08Z</dcterms:modified>
  <cp:category/>
  <cp:version/>
  <cp:contentType/>
  <cp:contentStatus/>
</cp:coreProperties>
</file>