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'РНХн'!$A$7:$O$15</definedName>
    <definedName name="_xlnm.Print_Area" localSheetId="0">'РНХн'!$A$1:$O$23</definedName>
  </definedNames>
  <calcPr fullCalcOnLoad="1"/>
</workbook>
</file>

<file path=xl/sharedStrings.xml><?xml version="1.0" encoding="utf-8"?>
<sst xmlns="http://schemas.openxmlformats.org/spreadsheetml/2006/main" count="56" uniqueCount="41">
  <si>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</si>
  <si>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</si>
  <si>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</si>
  <si>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</si>
  <si>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</si>
  <si>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</si>
  <si>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</si>
  <si>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</si>
  <si>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</si>
  <si>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</si>
  <si>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</si>
  <si>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</si>
  <si>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</si>
  <si>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</si>
  <si>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</si>
  <si>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</si>
  <si>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</si>
  <si>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</si>
  <si>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</si>
  <si>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</si>
  <si>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</si>
  <si>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</si>
  <si>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</si>
  <si>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</si>
  <si>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</si>
  <si>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</si>
  <si>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</si>
  <si>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</si>
  <si>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</si>
  <si>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</si>
  <si>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</si>
  <si>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</si>
  <si>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</si>
  <si>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</si>
  <si>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ЭЛ ЛАМПА КГ 220-2000-4 7Rs</t>
  </si>
  <si>
    <t>ЛАМПА Г-230-240-500-3</t>
  </si>
  <si>
    <t>ЭЛ.ЛАМПЫ 220*230*200</t>
  </si>
  <si>
    <t>СВЕТИЛЬНИК  ШАХТНЫЙ  ГОЛОВНОЙ  СГД5М05</t>
  </si>
  <si>
    <t>СВЕТИЛЬНИК РКУ-15-400-101</t>
  </si>
  <si>
    <t>СВЕТИЛЬНИК  СГВА-2</t>
  </si>
  <si>
    <t>Лот № 62 - Лампы, светильники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</si>
</sst>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1">
      <selection activeCell="K4" sqref="K4:K6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1315302</v>
      </c>
      <c r="C8" s="35">
        <v>152720</v>
      </c>
      <c r="D8" s="36" t="s">
        <v>34</v>
      </c>
      <c r="E8" s="37" t="s">
        <v>33</v>
      </c>
      <c r="F8" s="38">
        <v>190</v>
      </c>
      <c r="G8" s="28" t="s">
        <v>26</v>
      </c>
      <c r="H8" s="29">
        <v>80</v>
      </c>
      <c r="I8" s="32"/>
      <c r="J8" s="33"/>
      <c r="K8" s="30">
        <v>55.92</v>
      </c>
      <c r="L8" s="30">
        <f>(K8*F8)</f>
        <v>10624.800000000001</v>
      </c>
      <c r="M8" s="34"/>
      <c r="N8" s="20">
        <f>M8*F8</f>
        <v>0</v>
      </c>
      <c r="O8" s="9"/>
    </row>
    <row r="9" spans="1:15" s="10" customFormat="1" ht="15.75" customHeight="1">
      <c r="A9" s="31">
        <f aca="true" t="shared" si="0" ref="A9:A14">A8+1</f>
        <v>2</v>
      </c>
      <c r="B9" s="35">
        <v>1001384</v>
      </c>
      <c r="C9" s="35">
        <v>151096</v>
      </c>
      <c r="D9" s="36" t="s">
        <v>35</v>
      </c>
      <c r="E9" s="37" t="s">
        <v>33</v>
      </c>
      <c r="F9" s="38">
        <v>197</v>
      </c>
      <c r="G9" s="28" t="s">
        <v>26</v>
      </c>
      <c r="H9" s="29">
        <v>80</v>
      </c>
      <c r="I9" s="32"/>
      <c r="J9" s="33"/>
      <c r="K9" s="30">
        <v>15.68</v>
      </c>
      <c r="L9" s="30">
        <f aca="true" t="shared" si="1" ref="L9:L14">(K9*F9)</f>
        <v>3088.96</v>
      </c>
      <c r="M9" s="34"/>
      <c r="N9" s="20"/>
      <c r="O9" s="9"/>
    </row>
    <row r="10" spans="1:15" s="10" customFormat="1" ht="15.75" customHeight="1">
      <c r="A10" s="31">
        <f t="shared" si="0"/>
        <v>3</v>
      </c>
      <c r="B10" s="35">
        <v>1001954</v>
      </c>
      <c r="C10" s="35">
        <v>157230</v>
      </c>
      <c r="D10" s="36" t="s">
        <v>36</v>
      </c>
      <c r="E10" s="37" t="s">
        <v>33</v>
      </c>
      <c r="F10" s="38">
        <v>523</v>
      </c>
      <c r="G10" s="28" t="s">
        <v>26</v>
      </c>
      <c r="H10" s="29">
        <v>80</v>
      </c>
      <c r="I10" s="32"/>
      <c r="J10" s="33"/>
      <c r="K10" s="30">
        <v>4.88</v>
      </c>
      <c r="L10" s="30">
        <f t="shared" si="1"/>
        <v>2552.24</v>
      </c>
      <c r="M10" s="34"/>
      <c r="N10" s="20"/>
      <c r="O10" s="9"/>
    </row>
    <row r="11" spans="1:15" s="10" customFormat="1" ht="15.75" customHeight="1">
      <c r="A11" s="31">
        <f t="shared" si="0"/>
        <v>4</v>
      </c>
      <c r="B11" s="35">
        <v>1047100</v>
      </c>
      <c r="C11" s="35">
        <v>352703</v>
      </c>
      <c r="D11" s="36" t="s">
        <v>37</v>
      </c>
      <c r="E11" s="37" t="s">
        <v>33</v>
      </c>
      <c r="F11" s="38">
        <v>5</v>
      </c>
      <c r="G11" s="28" t="s">
        <v>26</v>
      </c>
      <c r="H11" s="29">
        <v>95</v>
      </c>
      <c r="I11" s="32"/>
      <c r="J11" s="33"/>
      <c r="K11" s="30">
        <v>760.06</v>
      </c>
      <c r="L11" s="30">
        <f t="shared" si="1"/>
        <v>3800.2999999999997</v>
      </c>
      <c r="M11" s="34"/>
      <c r="N11" s="20"/>
      <c r="O11" s="9"/>
    </row>
    <row r="12" spans="1:15" s="10" customFormat="1" ht="15.75" customHeight="1">
      <c r="A12" s="31">
        <f t="shared" si="0"/>
        <v>5</v>
      </c>
      <c r="B12" s="35">
        <v>1291994</v>
      </c>
      <c r="C12" s="35">
        <v>353586</v>
      </c>
      <c r="D12" s="36" t="s">
        <v>38</v>
      </c>
      <c r="E12" s="37" t="s">
        <v>33</v>
      </c>
      <c r="F12" s="38">
        <v>32</v>
      </c>
      <c r="G12" s="28" t="s">
        <v>26</v>
      </c>
      <c r="H12" s="29">
        <v>95</v>
      </c>
      <c r="I12" s="32"/>
      <c r="J12" s="33"/>
      <c r="K12" s="30">
        <v>3066.42</v>
      </c>
      <c r="L12" s="30">
        <f t="shared" si="1"/>
        <v>98125.44</v>
      </c>
      <c r="M12" s="34"/>
      <c r="N12" s="20"/>
      <c r="O12" s="9"/>
    </row>
    <row r="13" spans="1:15" s="10" customFormat="1" ht="15.75" customHeight="1">
      <c r="A13" s="31">
        <f t="shared" si="0"/>
        <v>6</v>
      </c>
      <c r="B13" s="35">
        <v>1291994</v>
      </c>
      <c r="C13" s="35">
        <v>353586</v>
      </c>
      <c r="D13" s="36" t="s">
        <v>38</v>
      </c>
      <c r="E13" s="37" t="s">
        <v>33</v>
      </c>
      <c r="F13" s="38">
        <v>22</v>
      </c>
      <c r="G13" s="28" t="s">
        <v>26</v>
      </c>
      <c r="H13" s="29">
        <v>95</v>
      </c>
      <c r="I13" s="32"/>
      <c r="J13" s="33"/>
      <c r="K13" s="30">
        <v>4196.85</v>
      </c>
      <c r="L13" s="30">
        <f t="shared" si="1"/>
        <v>92330.70000000001</v>
      </c>
      <c r="M13" s="34"/>
      <c r="N13" s="20"/>
      <c r="O13" s="9"/>
    </row>
    <row r="14" spans="1:15" s="10" customFormat="1" ht="15.75" customHeight="1">
      <c r="A14" s="31">
        <f t="shared" si="0"/>
        <v>7</v>
      </c>
      <c r="B14" s="35">
        <v>1080996</v>
      </c>
      <c r="C14" s="35">
        <v>355040</v>
      </c>
      <c r="D14" s="36" t="s">
        <v>39</v>
      </c>
      <c r="E14" s="37" t="s">
        <v>33</v>
      </c>
      <c r="F14" s="38">
        <v>4</v>
      </c>
      <c r="G14" s="28" t="s">
        <v>26</v>
      </c>
      <c r="H14" s="29">
        <v>95</v>
      </c>
      <c r="I14" s="32"/>
      <c r="J14" s="33"/>
      <c r="K14" s="30">
        <v>2177.95</v>
      </c>
      <c r="L14" s="30">
        <f t="shared" si="1"/>
        <v>8711.8</v>
      </c>
      <c r="M14" s="34"/>
      <c r="N14" s="20"/>
      <c r="O14" s="9"/>
    </row>
    <row r="15" spans="1:15" s="4" customFormat="1" ht="16.5" customHeight="1">
      <c r="A15" s="23"/>
      <c r="B15" s="24"/>
      <c r="C15" s="24"/>
      <c r="D15" s="24"/>
      <c r="E15" s="24"/>
      <c r="F15" s="24"/>
      <c r="G15" s="28"/>
      <c r="H15" s="24"/>
      <c r="I15" s="24"/>
      <c r="J15" s="24"/>
      <c r="K15" s="25" t="s">
        <v>3</v>
      </c>
      <c r="L15" s="39">
        <f>SUM(L8:L14)</f>
        <v>219234.24</v>
      </c>
      <c r="M15" s="25" t="s">
        <v>3</v>
      </c>
      <c r="N15" s="21">
        <f>SUBTOTAL(9,N8:N14)</f>
        <v>0</v>
      </c>
      <c r="O15" s="15" t="s">
        <v>20</v>
      </c>
    </row>
    <row r="16" spans="1:15" ht="25.5" customHeight="1">
      <c r="A16" s="43" t="s">
        <v>19</v>
      </c>
      <c r="B16" s="44"/>
      <c r="C16" s="44"/>
      <c r="D16" s="44"/>
      <c r="E16" s="44"/>
      <c r="F16" s="44"/>
      <c r="G16" s="44"/>
      <c r="H16" s="44"/>
      <c r="I16" s="26"/>
      <c r="J16" s="26"/>
      <c r="K16" s="26"/>
      <c r="L16" s="40">
        <f>L15*1.2</f>
        <v>263081.088</v>
      </c>
      <c r="M16" s="26"/>
      <c r="N16" s="27">
        <f>N15*1.2</f>
        <v>0</v>
      </c>
      <c r="O16" s="14" t="s">
        <v>32</v>
      </c>
    </row>
    <row r="17" spans="1:15" s="7" customFormat="1" ht="23.25" customHeight="1">
      <c r="A17" s="42" t="s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5.75" customHeight="1">
      <c r="A18" s="41" t="s">
        <v>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.75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customHeight="1">
      <c r="A20" s="41" t="s">
        <v>28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6" ht="60" customHeight="1">
      <c r="A21" s="41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6"/>
    </row>
    <row r="22" spans="1:12" ht="28.5" customHeight="1">
      <c r="A22" s="53" t="s">
        <v>21</v>
      </c>
      <c r="B22" s="53"/>
      <c r="C22" s="53"/>
      <c r="D22" s="53"/>
      <c r="E22" s="53"/>
      <c r="F22" s="17"/>
      <c r="G22" s="18"/>
      <c r="H22" s="18"/>
      <c r="I22" s="3"/>
      <c r="J22" s="18" t="s">
        <v>22</v>
      </c>
      <c r="K22" s="19"/>
      <c r="L22" s="19"/>
    </row>
    <row r="23" spans="1:12" ht="28.5" customHeight="1">
      <c r="A23" s="45" t="s">
        <v>23</v>
      </c>
      <c r="B23" s="45" t="s">
        <v>24</v>
      </c>
      <c r="C23" s="45"/>
      <c r="D23" s="45"/>
      <c r="E23" s="45"/>
      <c r="F23" s="46" t="s">
        <v>25</v>
      </c>
      <c r="G23" s="46"/>
      <c r="H23" s="46"/>
      <c r="I23" s="3"/>
      <c r="J23" s="19"/>
      <c r="K23" s="19"/>
      <c r="L23" s="19"/>
    </row>
    <row r="24" spans="4:13" ht="15">
      <c r="D24" s="3"/>
      <c r="E24" s="6"/>
      <c r="F24" s="3"/>
      <c r="G24" s="3"/>
      <c r="H24" s="3"/>
      <c r="I24" s="3"/>
      <c r="J24" s="3"/>
      <c r="K24" s="3"/>
      <c r="L24" s="3"/>
      <c r="M24" s="7"/>
    </row>
  </sheetData>
  <sheetProtection/>
  <autoFilter ref="A7:O15"/>
  <mergeCells count="26">
    <mergeCell ref="B5:B6"/>
    <mergeCell ref="J5:J6"/>
    <mergeCell ref="M4:M6"/>
    <mergeCell ref="D5:D6"/>
    <mergeCell ref="A4:A6"/>
    <mergeCell ref="C5:C6"/>
    <mergeCell ref="A21:O21"/>
    <mergeCell ref="A20:O20"/>
    <mergeCell ref="A19:O19"/>
    <mergeCell ref="L4:L6"/>
    <mergeCell ref="A1:O1"/>
    <mergeCell ref="A2:O2"/>
    <mergeCell ref="B4:J4"/>
    <mergeCell ref="N4:N6"/>
    <mergeCell ref="O4:O6"/>
    <mergeCell ref="E5:E6"/>
    <mergeCell ref="A18:O18"/>
    <mergeCell ref="A17:O17"/>
    <mergeCell ref="A16:H16"/>
    <mergeCell ref="A23:E23"/>
    <mergeCell ref="F23:H23"/>
    <mergeCell ref="F5:F6"/>
    <mergeCell ref="I5:I6"/>
    <mergeCell ref="G5:H5"/>
    <mergeCell ref="K4:K6"/>
    <mergeCell ref="A22:E22"/>
  </mergeCells>
  <dataValidations count="2">
    <dataValidation operator="lessThanOrEqual" allowBlank="1" showInputMessage="1" showErrorMessage="1" sqref="B8:B14"/>
    <dataValidation type="decimal" allowBlank="1" showErrorMessage="1" errorTitle="Ошибка!" error="Значение должно быть числом" sqref="F8:F1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2019-06-17T07:55:08Z</dcterms:modified>
  <cp:category/>
  <cp:version/>
  <cp:contentType/>
  <cp:contentStatus/>
</cp:coreProperties>
</file>