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225" windowWidth="12720" windowHeight="11235" activeTab="0"/>
  </bookViews>
  <sheets>
    <sheet name="РНХн" sheetId="1" r:id="rId1"/>
  </sheets>
  <definedNames>
    <definedName name="_xlnm._FilterDatabase" localSheetId="0" hidden="1">'РНХн'!$A$7:$O$47</definedName>
    <definedName name="_xlnm.Print_Area" localSheetId="0">'РНХн'!$A$1:$O$55</definedName>
  </definedNames>
  <calcPr fullCalcOnLoad="1"/>
</workbook>
</file>

<file path=xl/sharedStrings.xml><?xml version="1.0" encoding="utf-8"?>
<sst xmlns="http://schemas.openxmlformats.org/spreadsheetml/2006/main" count="152" uniqueCount="73">
  <si>
    <t>№ п/п</t>
  </si>
  <si>
    <t>Особые условия лота:</t>
  </si>
  <si>
    <t>Объем работ</t>
  </si>
  <si>
    <t>ИТОГО:</t>
  </si>
  <si>
    <t xml:space="preserve">Примечание </t>
  </si>
  <si>
    <t>завод</t>
  </si>
  <si>
    <t>склад</t>
  </si>
  <si>
    <t>1. Предоплата 100%</t>
  </si>
  <si>
    <t xml:space="preserve">2. Письменное подтверждение готовности вывоза НВЛ/НЛ </t>
  </si>
  <si>
    <t>4. Участник письменно подтверждает свое безусловное согласие с условиями договора и уведомлен о том, что неподписание договора в течение 10 рабочих дней с даты направления ему проекта, а равно этому, направление протоколов разногласий или иных документов, выражающих несогласие с условиями, может расцениваться Продавцом как уклонение от подписания договора и служить поводом для отмены решения о признании данного Участника победителем.</t>
  </si>
  <si>
    <t>Ед. изм.</t>
  </si>
  <si>
    <t xml:space="preserve">Кол-во </t>
  </si>
  <si>
    <t>Местонахождение МТР</t>
  </si>
  <si>
    <t>Партия</t>
  </si>
  <si>
    <t>Период размещения</t>
  </si>
  <si>
    <t>Наименование МТР</t>
  </si>
  <si>
    <t>Область для заполнения</t>
  </si>
  <si>
    <t>Предлагаемая цена покупателя, руб. (без НДС)</t>
  </si>
  <si>
    <t>Предлагаемая стоимость покупателем, руб. (без НДС)</t>
  </si>
  <si>
    <t>Предполагаемая стоимость лота</t>
  </si>
  <si>
    <t>без НДС</t>
  </si>
  <si>
    <t>Директор</t>
  </si>
  <si>
    <t>ФИО</t>
  </si>
  <si>
    <t>Исп., тел</t>
  </si>
  <si>
    <t>ФИО, тел.</t>
  </si>
  <si>
    <t>МП</t>
  </si>
  <si>
    <t xml:space="preserve">АО «НК НПЗ» </t>
  </si>
  <si>
    <t>Код КСМ</t>
  </si>
  <si>
    <t>3. Лот неделимый</t>
  </si>
  <si>
    <t>Начальная минимальная цена, руб без НДС</t>
  </si>
  <si>
    <t>Стоимость, руб без НДС</t>
  </si>
  <si>
    <t>Номенкл.номер</t>
  </si>
  <si>
    <t>с НДС (20%)</t>
  </si>
  <si>
    <t>ПОСТ УПРАВЛЕНИЯ ПК1129,00,000</t>
  </si>
  <si>
    <t>JX09001400</t>
  </si>
  <si>
    <t>СОЕДИНЕНИЯ НА СТЫК GM 30x10</t>
  </si>
  <si>
    <t>VIVA КОРОБКА НАСТЕННАЯ IP55</t>
  </si>
  <si>
    <t>ТРОЙНИК/ОТВОД ДКС NTAN 01757</t>
  </si>
  <si>
    <t>РЕЛЕЙНАЯ ПАНЕЛЬ ДИСКРЕТНОГО ВЫХОДА UM-16RM/S0217</t>
  </si>
  <si>
    <t>ТРАНМФОРМАТОР ТОКА В/В ТЛМ-10-1  50/5</t>
  </si>
  <si>
    <t>ТР-Р   ТОКА  В/В  ТЛМ-10-1-150/5</t>
  </si>
  <si>
    <t>ИЗОЛЯТОР ИО-6/3,75</t>
  </si>
  <si>
    <t>ВЫКЛЮЧАТЕЛЬ ВПК/2111</t>
  </si>
  <si>
    <t>АВТОМАТ ВА 5125-3400  3,15А</t>
  </si>
  <si>
    <t>АВТ.  ВЫКЛ-ЛЬ  А63 - 1МГ, 3,15А</t>
  </si>
  <si>
    <t>ПОСТ  КНОП. ПКУ2-У2</t>
  </si>
  <si>
    <t>ПОСТ. КНОП. ПУК3-У2</t>
  </si>
  <si>
    <t>ЭЛЕГАЗОВЫЙ  ТР-Р  TG-145</t>
  </si>
  <si>
    <t>ИЗОЛЯТОР  В/В  ИОС-110-1250</t>
  </si>
  <si>
    <t>КНОПКА КУ10 1101 С ИСП,5  СЕРЕБРО 0,369</t>
  </si>
  <si>
    <t>КНОПКА КУ01 1101 ИСП 4 СЕРЕБРО 0,185</t>
  </si>
  <si>
    <t>ВЫКЛЮЧАТЕЛЬ КУ 201101</t>
  </si>
  <si>
    <t>АВТОМАТ ВА 5125</t>
  </si>
  <si>
    <t>ТРАНСФОРМАТОР ТОКА 4NC5112-ОВС20  50/1; 2,5VA; КЛАСС 3   КОД 354NC5112</t>
  </si>
  <si>
    <t>ТРАНСФОРМАТОР ТОКА В/В ТКЛМ-0,5 300/5</t>
  </si>
  <si>
    <t>АВТОМ. ВЫКЛ-ЛЬ  ВА21-29-220010-6IH-П/Т    1,6А</t>
  </si>
  <si>
    <t>ТРАНСФОРМАТОР Т 0.66 20/5</t>
  </si>
  <si>
    <t>АВТОМАТ А63М-380  Iн-1,0А Iр-1,31Н</t>
  </si>
  <si>
    <t>АВТОМАТ А63М-380  Iн-3,15А  Iр-1,31Н</t>
  </si>
  <si>
    <t>АВТОМАТ А63М-380  Iн-4,0А Iр-1,31Н</t>
  </si>
  <si>
    <t>АВТОМАТ АК50Б-2МГ  Iн-1,0А Iр-61Н</t>
  </si>
  <si>
    <t>АВТОМАТ АК50Б-2МГ  Iн-2,0А Iр-61Н</t>
  </si>
  <si>
    <t>АВТОМАТ АК50Б-2МГ  Iн-4,0А Iр-61Н</t>
  </si>
  <si>
    <t>АВТОМАТ АК50Б-2МГ  Iн-6,3А Iр-61Н</t>
  </si>
  <si>
    <t>АВТОМАТ АК50Б-2МГ  Iн-16,0А Iр-121Н</t>
  </si>
  <si>
    <t>АВТОМАТ АК50Б-2МГ  Iн-25,0А Iр-121Н</t>
  </si>
  <si>
    <t>АВТОМАТ АК50Б-2МГ  Iн-50,0А Iр-121Н</t>
  </si>
  <si>
    <t>ТРАНСФОРМАТОР ТОКА MAK62/30  100/1A  CEWE INSRUMENT AB  (67MAK62/30)</t>
  </si>
  <si>
    <t>ТРАНСФОРМАТОР Philips Primaline 150</t>
  </si>
  <si>
    <t>Выключатель путевой  (ЭТ)   ВПК-2110-БУ2,толкатель,IP67</t>
  </si>
  <si>
    <t>ТРАНСФОРМАТОР ТОКА Т-0.66    10/5 КЛ.0.5 5ВА</t>
  </si>
  <si>
    <t>ШТ</t>
  </si>
  <si>
    <t>Лот № 55 - Трансформаторы тока, автоматы</t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</si>
</sst>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00"/>
    <numFmt numFmtId="179" formatCode="#,##0.00_р_."/>
    <numFmt numFmtId="180" formatCode="0.000"/>
    <numFmt numFmtId="181" formatCode="0.0"/>
    <numFmt numFmtId="182" formatCode="0.000000"/>
    <numFmt numFmtId="183" formatCode="[$-FC19]d\ mmmm\ yyyy\ &quot;г.&quot;"/>
    <numFmt numFmtId="184" formatCode="000000"/>
  </numFmts>
  <fonts count="54">
    <font>
      <sz val="10"/>
      <name val="Arial Cyr"/>
      <family val="0"/>
    </font>
    <font>
      <b/>
      <sz val="11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0"/>
      <name val="Helv"/>
      <family val="0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7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28" borderId="7" applyNumberFormat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6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7" fillId="0" borderId="9" applyNumberFormat="0" applyFill="0" applyAlignment="0" applyProtection="0"/>
    <xf numFmtId="0" fontId="7" fillId="0" borderId="0">
      <alignment/>
      <protection/>
    </xf>
    <xf numFmtId="0" fontId="4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3" fontId="33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5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51" fillId="0" borderId="10" xfId="0" applyFont="1" applyFill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1" fillId="0" borderId="0" xfId="0" applyFont="1" applyAlignment="1">
      <alignment vertical="center" wrapText="1"/>
    </xf>
    <xf numFmtId="0" fontId="1" fillId="33" borderId="10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3" fillId="0" borderId="0" xfId="0" applyFont="1" applyAlignment="1">
      <alignment vertical="top" wrapText="1"/>
    </xf>
    <xf numFmtId="0" fontId="1" fillId="0" borderId="11" xfId="0" applyFont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171" fontId="52" fillId="33" borderId="10" xfId="64" applyFont="1" applyFill="1" applyBorder="1" applyAlignment="1">
      <alignment horizontal="center" vertical="center" wrapText="1"/>
    </xf>
    <xf numFmtId="4" fontId="9" fillId="33" borderId="10" xfId="0" applyNumberFormat="1" applyFont="1" applyFill="1" applyBorder="1" applyAlignment="1">
      <alignment horizontal="center" vertical="center" wrapText="1"/>
    </xf>
    <xf numFmtId="0" fontId="9" fillId="31" borderId="10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vertical="center" wrapText="1"/>
    </xf>
    <xf numFmtId="0" fontId="4" fillId="0" borderId="1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1" fillId="33" borderId="13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center" vertical="center" wrapText="1"/>
    </xf>
    <xf numFmtId="0" fontId="53" fillId="0" borderId="10" xfId="0" applyFont="1" applyFill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 vertical="center" wrapText="1"/>
    </xf>
    <xf numFmtId="4" fontId="1" fillId="34" borderId="10" xfId="0" applyNumberFormat="1" applyFont="1" applyFill="1" applyBorder="1" applyAlignment="1">
      <alignment vertical="top"/>
    </xf>
    <xf numFmtId="0" fontId="52" fillId="0" borderId="12" xfId="0" applyFont="1" applyBorder="1" applyAlignment="1">
      <alignment horizontal="center" vertical="center" wrapText="1"/>
    </xf>
    <xf numFmtId="0" fontId="52" fillId="0" borderId="13" xfId="0" applyFont="1" applyFill="1" applyBorder="1" applyAlignment="1">
      <alignment horizontal="center" vertical="center" wrapText="1"/>
    </xf>
    <xf numFmtId="0" fontId="51" fillId="0" borderId="13" xfId="0" applyFont="1" applyFill="1" applyBorder="1" applyAlignment="1">
      <alignment horizontal="center" vertical="center" wrapText="1"/>
    </xf>
    <xf numFmtId="4" fontId="10" fillId="0" borderId="14" xfId="0" applyNumberFormat="1" applyFont="1" applyFill="1" applyBorder="1" applyAlignment="1">
      <alignment vertical="top"/>
    </xf>
    <xf numFmtId="0" fontId="0" fillId="0" borderId="10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" fontId="0" fillId="0" borderId="10" xfId="0" applyNumberFormat="1" applyBorder="1" applyAlignment="1">
      <alignment vertical="center"/>
    </xf>
    <xf numFmtId="4" fontId="4" fillId="34" borderId="10" xfId="0" applyNumberFormat="1" applyFont="1" applyFill="1" applyBorder="1" applyAlignment="1">
      <alignment vertical="center" wrapText="1"/>
    </xf>
    <xf numFmtId="171" fontId="1" fillId="34" borderId="10" xfId="64" applyFont="1" applyFill="1" applyBorder="1" applyAlignment="1">
      <alignment horizontal="right" vertical="center" wrapText="1"/>
    </xf>
    <xf numFmtId="0" fontId="2" fillId="0" borderId="0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4" borderId="16" xfId="55" applyFont="1" applyFill="1" applyBorder="1" applyAlignment="1">
      <alignment horizontal="center" vertical="center" wrapText="1"/>
      <protection/>
    </xf>
    <xf numFmtId="0" fontId="1" fillId="34" borderId="18" xfId="55" applyFont="1" applyFill="1" applyBorder="1" applyAlignment="1">
      <alignment horizontal="center" vertical="center" wrapText="1"/>
      <protection/>
    </xf>
    <xf numFmtId="0" fontId="1" fillId="34" borderId="17" xfId="55" applyFont="1" applyFill="1" applyBorder="1" applyAlignment="1">
      <alignment horizontal="center" vertical="center" wrapText="1"/>
      <protection/>
    </xf>
    <xf numFmtId="43" fontId="1" fillId="34" borderId="16" xfId="67" applyFont="1" applyFill="1" applyBorder="1" applyAlignment="1">
      <alignment horizontal="center" vertical="center" wrapText="1"/>
    </xf>
    <xf numFmtId="43" fontId="1" fillId="34" borderId="18" xfId="67" applyFont="1" applyFill="1" applyBorder="1" applyAlignment="1">
      <alignment horizontal="center" vertical="center" wrapText="1"/>
    </xf>
    <xf numFmtId="43" fontId="1" fillId="34" borderId="17" xfId="67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  <xf numFmtId="0" fontId="9" fillId="33" borderId="18" xfId="0" applyFont="1" applyFill="1" applyBorder="1" applyAlignment="1">
      <alignment horizontal="center" vertical="center" wrapText="1"/>
    </xf>
    <xf numFmtId="0" fontId="9" fillId="33" borderId="17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top" wrapText="1"/>
    </xf>
    <xf numFmtId="0" fontId="4" fillId="0" borderId="0" xfId="0" applyFont="1" applyAlignment="1">
      <alignment horizontal="left" vertical="center" wrapText="1"/>
    </xf>
  </cellXfs>
  <cellStyles count="55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Стиль 1" xfId="62"/>
    <cellStyle name="Текст предупреждения" xfId="63"/>
    <cellStyle name="Comma" xfId="64"/>
    <cellStyle name="Comma [0]" xfId="65"/>
    <cellStyle name="Финансовый 2" xfId="66"/>
    <cellStyle name="Финансовый 3" xfId="67"/>
    <cellStyle name="Хороший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6"/>
  <sheetViews>
    <sheetView tabSelected="1" view="pageBreakPreview" zoomScaleSheetLayoutView="100" workbookViewId="0" topLeftCell="A1">
      <selection activeCell="A2" sqref="A2:O2"/>
    </sheetView>
  </sheetViews>
  <sheetFormatPr defaultColWidth="7.00390625" defaultRowHeight="12.75"/>
  <cols>
    <col min="1" max="1" width="4.625" style="1" customWidth="1"/>
    <col min="2" max="2" width="8.125" style="1" bestFit="1" customWidth="1"/>
    <col min="3" max="3" width="10.625" style="1" customWidth="1"/>
    <col min="4" max="4" width="43.375" style="2" bestFit="1" customWidth="1"/>
    <col min="5" max="5" width="6.125" style="1" customWidth="1"/>
    <col min="6" max="6" width="8.00390625" style="2" customWidth="1"/>
    <col min="7" max="7" width="18.625" style="2" customWidth="1"/>
    <col min="8" max="8" width="6.75390625" style="2" bestFit="1" customWidth="1"/>
    <col min="9" max="9" width="10.75390625" style="2" hidden="1" customWidth="1"/>
    <col min="10" max="10" width="14.125" style="2" hidden="1" customWidth="1"/>
    <col min="11" max="11" width="14.125" style="2" customWidth="1"/>
    <col min="12" max="12" width="17.875" style="2" customWidth="1"/>
    <col min="13" max="13" width="23.25390625" style="2" customWidth="1"/>
    <col min="14" max="14" width="22.875" style="2" customWidth="1"/>
    <col min="15" max="15" width="16.375" style="2" customWidth="1"/>
    <col min="16" max="16384" width="7.00390625" style="2" customWidth="1"/>
  </cols>
  <sheetData>
    <row r="1" spans="1:15" ht="27" customHeight="1">
      <c r="A1" s="54" t="s">
        <v>26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</row>
    <row r="2" spans="1:15" ht="27" customHeight="1">
      <c r="A2" s="55" t="s">
        <v>72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</row>
    <row r="3" spans="1:15" ht="15.75" customHeight="1">
      <c r="A3" s="13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22" t="s">
        <v>16</v>
      </c>
      <c r="N3" s="13"/>
      <c r="O3" s="13"/>
    </row>
    <row r="4" spans="1:15" s="3" customFormat="1" ht="22.5" customHeight="1">
      <c r="A4" s="57" t="s">
        <v>0</v>
      </c>
      <c r="B4" s="45" t="s">
        <v>2</v>
      </c>
      <c r="C4" s="53"/>
      <c r="D4" s="53"/>
      <c r="E4" s="53"/>
      <c r="F4" s="53"/>
      <c r="G4" s="53"/>
      <c r="H4" s="53"/>
      <c r="I4" s="53"/>
      <c r="J4" s="46"/>
      <c r="K4" s="47" t="s">
        <v>29</v>
      </c>
      <c r="L4" s="50" t="s">
        <v>30</v>
      </c>
      <c r="M4" s="43" t="s">
        <v>17</v>
      </c>
      <c r="N4" s="43" t="s">
        <v>18</v>
      </c>
      <c r="O4" s="43" t="s">
        <v>4</v>
      </c>
    </row>
    <row r="5" spans="1:15" s="3" customFormat="1" ht="25.5" customHeight="1">
      <c r="A5" s="58"/>
      <c r="B5" s="43" t="s">
        <v>27</v>
      </c>
      <c r="C5" s="43" t="s">
        <v>31</v>
      </c>
      <c r="D5" s="43" t="s">
        <v>15</v>
      </c>
      <c r="E5" s="43" t="s">
        <v>10</v>
      </c>
      <c r="F5" s="43" t="s">
        <v>11</v>
      </c>
      <c r="G5" s="45" t="s">
        <v>12</v>
      </c>
      <c r="H5" s="46"/>
      <c r="I5" s="43" t="s">
        <v>13</v>
      </c>
      <c r="J5" s="43" t="s">
        <v>14</v>
      </c>
      <c r="K5" s="48"/>
      <c r="L5" s="51"/>
      <c r="M5" s="56"/>
      <c r="N5" s="56"/>
      <c r="O5" s="56"/>
    </row>
    <row r="6" spans="1:15" s="3" customFormat="1" ht="26.25" customHeight="1">
      <c r="A6" s="59"/>
      <c r="B6" s="44"/>
      <c r="C6" s="44"/>
      <c r="D6" s="44"/>
      <c r="E6" s="44"/>
      <c r="F6" s="44"/>
      <c r="G6" s="11" t="s">
        <v>5</v>
      </c>
      <c r="H6" s="11" t="s">
        <v>6</v>
      </c>
      <c r="I6" s="44"/>
      <c r="J6" s="44"/>
      <c r="K6" s="49"/>
      <c r="L6" s="52"/>
      <c r="M6" s="44"/>
      <c r="N6" s="44"/>
      <c r="O6" s="44"/>
    </row>
    <row r="7" spans="1:15" s="5" customFormat="1" ht="14.25" customHeight="1">
      <c r="A7" s="9">
        <v>1</v>
      </c>
      <c r="B7" s="9">
        <v>2</v>
      </c>
      <c r="C7" s="9"/>
      <c r="D7" s="9">
        <v>3</v>
      </c>
      <c r="E7" s="9">
        <v>4</v>
      </c>
      <c r="F7" s="9">
        <v>5</v>
      </c>
      <c r="G7" s="9">
        <v>6</v>
      </c>
      <c r="H7" s="9">
        <v>7</v>
      </c>
      <c r="I7" s="9">
        <v>8</v>
      </c>
      <c r="J7" s="9">
        <v>9</v>
      </c>
      <c r="K7" s="9"/>
      <c r="L7" s="9"/>
      <c r="M7" s="8">
        <v>10</v>
      </c>
      <c r="N7" s="8">
        <v>11</v>
      </c>
      <c r="O7" s="9">
        <v>14</v>
      </c>
    </row>
    <row r="8" spans="1:15" s="10" customFormat="1" ht="15.75" customHeight="1">
      <c r="A8" s="31">
        <v>1</v>
      </c>
      <c r="B8" s="35">
        <v>1150551</v>
      </c>
      <c r="C8" s="35">
        <v>371493</v>
      </c>
      <c r="D8" s="36" t="s">
        <v>33</v>
      </c>
      <c r="E8" s="37" t="s">
        <v>71</v>
      </c>
      <c r="F8" s="38">
        <v>29</v>
      </c>
      <c r="G8" s="28" t="s">
        <v>26</v>
      </c>
      <c r="H8" s="29">
        <v>36</v>
      </c>
      <c r="I8" s="32"/>
      <c r="J8" s="33"/>
      <c r="K8" s="30">
        <v>11009.34</v>
      </c>
      <c r="L8" s="30">
        <f>(K8*F8)</f>
        <v>319270.86</v>
      </c>
      <c r="M8" s="34"/>
      <c r="N8" s="20">
        <f>M8*F8</f>
        <v>0</v>
      </c>
      <c r="O8" s="9"/>
    </row>
    <row r="9" spans="1:15" s="10" customFormat="1" ht="15.75" customHeight="1">
      <c r="A9" s="31">
        <f>A8+1</f>
        <v>2</v>
      </c>
      <c r="B9" s="35">
        <v>1394878</v>
      </c>
      <c r="C9" s="35">
        <v>361047</v>
      </c>
      <c r="D9" s="36" t="s">
        <v>34</v>
      </c>
      <c r="E9" s="37" t="s">
        <v>71</v>
      </c>
      <c r="F9" s="38">
        <v>5</v>
      </c>
      <c r="G9" s="28" t="s">
        <v>26</v>
      </c>
      <c r="H9" s="29">
        <v>38</v>
      </c>
      <c r="I9" s="32"/>
      <c r="J9" s="33"/>
      <c r="K9" s="30">
        <v>585.68</v>
      </c>
      <c r="L9" s="30">
        <f aca="true" t="shared" si="0" ref="L9:L32">(K9*F9)</f>
        <v>2928.3999999999996</v>
      </c>
      <c r="M9" s="34"/>
      <c r="N9" s="20"/>
      <c r="O9" s="9"/>
    </row>
    <row r="10" spans="1:15" s="10" customFormat="1" ht="15.75" customHeight="1">
      <c r="A10" s="31">
        <f aca="true" t="shared" si="1" ref="A10:A45">A9+1</f>
        <v>3</v>
      </c>
      <c r="B10" s="35">
        <v>1420944</v>
      </c>
      <c r="C10" s="35">
        <v>361583</v>
      </c>
      <c r="D10" s="36" t="s">
        <v>35</v>
      </c>
      <c r="E10" s="37" t="s">
        <v>71</v>
      </c>
      <c r="F10" s="38">
        <v>40</v>
      </c>
      <c r="G10" s="28" t="s">
        <v>26</v>
      </c>
      <c r="H10" s="29">
        <v>38</v>
      </c>
      <c r="I10" s="32"/>
      <c r="J10" s="33"/>
      <c r="K10" s="30">
        <v>17</v>
      </c>
      <c r="L10" s="30">
        <f t="shared" si="0"/>
        <v>680</v>
      </c>
      <c r="M10" s="34"/>
      <c r="N10" s="20"/>
      <c r="O10" s="9"/>
    </row>
    <row r="11" spans="1:15" s="10" customFormat="1" ht="15.75" customHeight="1">
      <c r="A11" s="31">
        <f t="shared" si="1"/>
        <v>4</v>
      </c>
      <c r="B11" s="35">
        <v>1631036</v>
      </c>
      <c r="C11" s="35">
        <v>362712</v>
      </c>
      <c r="D11" s="36" t="s">
        <v>36</v>
      </c>
      <c r="E11" s="37" t="s">
        <v>71</v>
      </c>
      <c r="F11" s="38">
        <v>8</v>
      </c>
      <c r="G11" s="28" t="s">
        <v>26</v>
      </c>
      <c r="H11" s="29">
        <v>38</v>
      </c>
      <c r="I11" s="32"/>
      <c r="J11" s="33"/>
      <c r="K11" s="30">
        <v>69.54</v>
      </c>
      <c r="L11" s="30">
        <f t="shared" si="0"/>
        <v>556.32</v>
      </c>
      <c r="M11" s="34"/>
      <c r="N11" s="20"/>
      <c r="O11" s="9"/>
    </row>
    <row r="12" spans="1:15" s="10" customFormat="1" ht="15.75" customHeight="1">
      <c r="A12" s="31">
        <f t="shared" si="1"/>
        <v>5</v>
      </c>
      <c r="B12" s="35">
        <v>1418140</v>
      </c>
      <c r="C12" s="35">
        <v>362918</v>
      </c>
      <c r="D12" s="36" t="s">
        <v>37</v>
      </c>
      <c r="E12" s="37" t="s">
        <v>71</v>
      </c>
      <c r="F12" s="38">
        <v>4</v>
      </c>
      <c r="G12" s="28" t="s">
        <v>26</v>
      </c>
      <c r="H12" s="29">
        <v>38</v>
      </c>
      <c r="I12" s="32"/>
      <c r="J12" s="33"/>
      <c r="K12" s="30">
        <v>142.15</v>
      </c>
      <c r="L12" s="30">
        <f t="shared" si="0"/>
        <v>568.6</v>
      </c>
      <c r="M12" s="34"/>
      <c r="N12" s="20"/>
      <c r="O12" s="9"/>
    </row>
    <row r="13" spans="1:15" s="10" customFormat="1" ht="15.75" customHeight="1">
      <c r="A13" s="31">
        <f t="shared" si="1"/>
        <v>6</v>
      </c>
      <c r="B13" s="35">
        <v>1288958</v>
      </c>
      <c r="C13" s="35">
        <v>418518</v>
      </c>
      <c r="D13" s="36" t="s">
        <v>38</v>
      </c>
      <c r="E13" s="37" t="s">
        <v>71</v>
      </c>
      <c r="F13" s="38">
        <v>1</v>
      </c>
      <c r="G13" s="28" t="s">
        <v>26</v>
      </c>
      <c r="H13" s="29">
        <v>38</v>
      </c>
      <c r="I13" s="32"/>
      <c r="J13" s="33"/>
      <c r="K13" s="30">
        <v>89571.5</v>
      </c>
      <c r="L13" s="30">
        <f t="shared" si="0"/>
        <v>89571.5</v>
      </c>
      <c r="M13" s="34"/>
      <c r="N13" s="20"/>
      <c r="O13" s="9"/>
    </row>
    <row r="14" spans="1:15" s="10" customFormat="1" ht="15.75" customHeight="1">
      <c r="A14" s="31">
        <f t="shared" si="1"/>
        <v>7</v>
      </c>
      <c r="B14" s="35">
        <v>1005393</v>
      </c>
      <c r="C14" s="35">
        <v>160455</v>
      </c>
      <c r="D14" s="36" t="s">
        <v>39</v>
      </c>
      <c r="E14" s="37" t="s">
        <v>71</v>
      </c>
      <c r="F14" s="38">
        <v>8</v>
      </c>
      <c r="G14" s="28" t="s">
        <v>26</v>
      </c>
      <c r="H14" s="29">
        <v>95</v>
      </c>
      <c r="I14" s="32"/>
      <c r="J14" s="33"/>
      <c r="K14" s="30">
        <v>1723.27</v>
      </c>
      <c r="L14" s="30">
        <f t="shared" si="0"/>
        <v>13786.16</v>
      </c>
      <c r="M14" s="34"/>
      <c r="N14" s="20"/>
      <c r="O14" s="9"/>
    </row>
    <row r="15" spans="1:15" s="10" customFormat="1" ht="15.75" customHeight="1">
      <c r="A15" s="31">
        <f t="shared" si="1"/>
        <v>8</v>
      </c>
      <c r="B15" s="35">
        <v>1032297</v>
      </c>
      <c r="C15" s="35">
        <v>160459</v>
      </c>
      <c r="D15" s="36" t="s">
        <v>40</v>
      </c>
      <c r="E15" s="37" t="s">
        <v>71</v>
      </c>
      <c r="F15" s="38">
        <v>5</v>
      </c>
      <c r="G15" s="28" t="s">
        <v>26</v>
      </c>
      <c r="H15" s="29">
        <v>95</v>
      </c>
      <c r="I15" s="32"/>
      <c r="J15" s="33"/>
      <c r="K15" s="30">
        <v>1723.27</v>
      </c>
      <c r="L15" s="30">
        <f t="shared" si="0"/>
        <v>8616.35</v>
      </c>
      <c r="M15" s="34"/>
      <c r="N15" s="20"/>
      <c r="O15" s="9"/>
    </row>
    <row r="16" spans="1:15" s="10" customFormat="1" ht="15.75" customHeight="1">
      <c r="A16" s="31">
        <f t="shared" si="1"/>
        <v>9</v>
      </c>
      <c r="B16" s="35">
        <v>1067903</v>
      </c>
      <c r="C16" s="35">
        <v>160614</v>
      </c>
      <c r="D16" s="36" t="s">
        <v>41</v>
      </c>
      <c r="E16" s="37" t="s">
        <v>71</v>
      </c>
      <c r="F16" s="38">
        <v>80</v>
      </c>
      <c r="G16" s="28" t="s">
        <v>26</v>
      </c>
      <c r="H16" s="29">
        <v>95</v>
      </c>
      <c r="I16" s="32"/>
      <c r="J16" s="33"/>
      <c r="K16" s="30">
        <v>488.91</v>
      </c>
      <c r="L16" s="30">
        <f t="shared" si="0"/>
        <v>39112.8</v>
      </c>
      <c r="M16" s="34"/>
      <c r="N16" s="20"/>
      <c r="O16" s="9"/>
    </row>
    <row r="17" spans="1:15" s="10" customFormat="1" ht="15.75" customHeight="1">
      <c r="A17" s="31">
        <f t="shared" si="1"/>
        <v>10</v>
      </c>
      <c r="B17" s="35">
        <v>1048071</v>
      </c>
      <c r="C17" s="35">
        <v>160639</v>
      </c>
      <c r="D17" s="36" t="s">
        <v>42</v>
      </c>
      <c r="E17" s="37" t="s">
        <v>71</v>
      </c>
      <c r="F17" s="38">
        <v>7</v>
      </c>
      <c r="G17" s="28" t="s">
        <v>26</v>
      </c>
      <c r="H17" s="29">
        <v>95</v>
      </c>
      <c r="I17" s="32"/>
      <c r="J17" s="33"/>
      <c r="K17" s="30">
        <v>411.22</v>
      </c>
      <c r="L17" s="30">
        <f t="shared" si="0"/>
        <v>2878.54</v>
      </c>
      <c r="M17" s="34"/>
      <c r="N17" s="20"/>
      <c r="O17" s="9"/>
    </row>
    <row r="18" spans="1:15" s="10" customFormat="1" ht="15.75" customHeight="1">
      <c r="A18" s="31">
        <f t="shared" si="1"/>
        <v>11</v>
      </c>
      <c r="B18" s="35">
        <v>1056942</v>
      </c>
      <c r="C18" s="35">
        <v>160916</v>
      </c>
      <c r="D18" s="36" t="s">
        <v>43</v>
      </c>
      <c r="E18" s="37" t="s">
        <v>71</v>
      </c>
      <c r="F18" s="38">
        <v>9</v>
      </c>
      <c r="G18" s="28" t="s">
        <v>26</v>
      </c>
      <c r="H18" s="29">
        <v>95</v>
      </c>
      <c r="I18" s="32"/>
      <c r="J18" s="33"/>
      <c r="K18" s="30">
        <v>228.32</v>
      </c>
      <c r="L18" s="30">
        <f t="shared" si="0"/>
        <v>2054.88</v>
      </c>
      <c r="M18" s="34"/>
      <c r="N18" s="20"/>
      <c r="O18" s="9"/>
    </row>
    <row r="19" spans="1:15" s="10" customFormat="1" ht="15.75" customHeight="1">
      <c r="A19" s="31">
        <f t="shared" si="1"/>
        <v>12</v>
      </c>
      <c r="B19" s="35">
        <v>1056942</v>
      </c>
      <c r="C19" s="35">
        <v>161152</v>
      </c>
      <c r="D19" s="36" t="s">
        <v>44</v>
      </c>
      <c r="E19" s="37" t="s">
        <v>71</v>
      </c>
      <c r="F19" s="38">
        <v>16</v>
      </c>
      <c r="G19" s="28" t="s">
        <v>26</v>
      </c>
      <c r="H19" s="29">
        <v>95</v>
      </c>
      <c r="I19" s="32"/>
      <c r="J19" s="33"/>
      <c r="K19" s="30">
        <v>119.88</v>
      </c>
      <c r="L19" s="30">
        <f t="shared" si="0"/>
        <v>1918.08</v>
      </c>
      <c r="M19" s="34"/>
      <c r="N19" s="20"/>
      <c r="O19" s="9"/>
    </row>
    <row r="20" spans="1:15" s="10" customFormat="1" ht="15.75" customHeight="1">
      <c r="A20" s="31">
        <f t="shared" si="1"/>
        <v>13</v>
      </c>
      <c r="B20" s="35">
        <v>1056942</v>
      </c>
      <c r="C20" s="35">
        <v>161152</v>
      </c>
      <c r="D20" s="36" t="s">
        <v>44</v>
      </c>
      <c r="E20" s="37" t="s">
        <v>71</v>
      </c>
      <c r="F20" s="38">
        <v>20</v>
      </c>
      <c r="G20" s="28" t="s">
        <v>26</v>
      </c>
      <c r="H20" s="29">
        <v>95</v>
      </c>
      <c r="I20" s="32"/>
      <c r="J20" s="33"/>
      <c r="K20" s="30">
        <v>143.86</v>
      </c>
      <c r="L20" s="30">
        <f t="shared" si="0"/>
        <v>2877.2000000000003</v>
      </c>
      <c r="M20" s="34"/>
      <c r="N20" s="20"/>
      <c r="O20" s="9"/>
    </row>
    <row r="21" spans="1:15" s="10" customFormat="1" ht="15.75" customHeight="1">
      <c r="A21" s="31">
        <f t="shared" si="1"/>
        <v>14</v>
      </c>
      <c r="B21" s="35">
        <v>1158758</v>
      </c>
      <c r="C21" s="35">
        <v>161153</v>
      </c>
      <c r="D21" s="36" t="s">
        <v>45</v>
      </c>
      <c r="E21" s="37" t="s">
        <v>71</v>
      </c>
      <c r="F21" s="38">
        <v>3</v>
      </c>
      <c r="G21" s="28" t="s">
        <v>26</v>
      </c>
      <c r="H21" s="29">
        <v>95</v>
      </c>
      <c r="I21" s="32"/>
      <c r="J21" s="33"/>
      <c r="K21" s="30">
        <v>207.26</v>
      </c>
      <c r="L21" s="30">
        <f t="shared" si="0"/>
        <v>621.78</v>
      </c>
      <c r="M21" s="34"/>
      <c r="N21" s="20"/>
      <c r="O21" s="9"/>
    </row>
    <row r="22" spans="1:15" s="10" customFormat="1" ht="15.75" customHeight="1">
      <c r="A22" s="31">
        <f t="shared" si="1"/>
        <v>15</v>
      </c>
      <c r="B22" s="35">
        <v>1158759</v>
      </c>
      <c r="C22" s="35">
        <v>161154</v>
      </c>
      <c r="D22" s="36" t="s">
        <v>46</v>
      </c>
      <c r="E22" s="37" t="s">
        <v>71</v>
      </c>
      <c r="F22" s="38">
        <v>40</v>
      </c>
      <c r="G22" s="28" t="s">
        <v>26</v>
      </c>
      <c r="H22" s="29">
        <v>95</v>
      </c>
      <c r="I22" s="32"/>
      <c r="J22" s="33"/>
      <c r="K22" s="30">
        <v>414.72</v>
      </c>
      <c r="L22" s="30">
        <f t="shared" si="0"/>
        <v>16588.800000000003</v>
      </c>
      <c r="M22" s="34"/>
      <c r="N22" s="20"/>
      <c r="O22" s="9"/>
    </row>
    <row r="23" spans="1:15" s="10" customFormat="1" ht="15.75" customHeight="1">
      <c r="A23" s="31">
        <f t="shared" si="1"/>
        <v>16</v>
      </c>
      <c r="B23" s="35">
        <v>1101930</v>
      </c>
      <c r="C23" s="35">
        <v>161275</v>
      </c>
      <c r="D23" s="36" t="s">
        <v>47</v>
      </c>
      <c r="E23" s="37" t="s">
        <v>71</v>
      </c>
      <c r="F23" s="38">
        <v>3</v>
      </c>
      <c r="G23" s="28" t="s">
        <v>26</v>
      </c>
      <c r="H23" s="29">
        <v>95</v>
      </c>
      <c r="I23" s="32"/>
      <c r="J23" s="33"/>
      <c r="K23" s="30">
        <v>273356</v>
      </c>
      <c r="L23" s="30">
        <f t="shared" si="0"/>
        <v>820068</v>
      </c>
      <c r="M23" s="34"/>
      <c r="N23" s="20"/>
      <c r="O23" s="9"/>
    </row>
    <row r="24" spans="1:15" s="10" customFormat="1" ht="15.75" customHeight="1">
      <c r="A24" s="31">
        <f t="shared" si="1"/>
        <v>17</v>
      </c>
      <c r="B24" s="35">
        <v>1503084</v>
      </c>
      <c r="C24" s="35">
        <v>161485</v>
      </c>
      <c r="D24" s="36" t="s">
        <v>48</v>
      </c>
      <c r="E24" s="37" t="s">
        <v>71</v>
      </c>
      <c r="F24" s="38">
        <v>1</v>
      </c>
      <c r="G24" s="28" t="s">
        <v>26</v>
      </c>
      <c r="H24" s="29">
        <v>95</v>
      </c>
      <c r="I24" s="32"/>
      <c r="J24" s="33"/>
      <c r="K24" s="30">
        <v>5028.65</v>
      </c>
      <c r="L24" s="30">
        <f t="shared" si="0"/>
        <v>5028.65</v>
      </c>
      <c r="M24" s="34"/>
      <c r="N24" s="20"/>
      <c r="O24" s="9"/>
    </row>
    <row r="25" spans="1:15" s="10" customFormat="1" ht="15.75" customHeight="1">
      <c r="A25" s="31">
        <f t="shared" si="1"/>
        <v>18</v>
      </c>
      <c r="B25" s="35">
        <v>1130277</v>
      </c>
      <c r="C25" s="35">
        <v>171884</v>
      </c>
      <c r="D25" s="36" t="s">
        <v>49</v>
      </c>
      <c r="E25" s="37" t="s">
        <v>71</v>
      </c>
      <c r="F25" s="38">
        <v>56</v>
      </c>
      <c r="G25" s="28" t="s">
        <v>26</v>
      </c>
      <c r="H25" s="29">
        <v>95</v>
      </c>
      <c r="I25" s="32"/>
      <c r="J25" s="33"/>
      <c r="K25" s="30">
        <v>23.8</v>
      </c>
      <c r="L25" s="30">
        <f t="shared" si="0"/>
        <v>1332.8</v>
      </c>
      <c r="M25" s="34"/>
      <c r="N25" s="20"/>
      <c r="O25" s="9"/>
    </row>
    <row r="26" spans="1:15" s="10" customFormat="1" ht="15.75" customHeight="1">
      <c r="A26" s="31">
        <f t="shared" si="1"/>
        <v>19</v>
      </c>
      <c r="B26" s="35">
        <v>1130278</v>
      </c>
      <c r="C26" s="35">
        <v>171885</v>
      </c>
      <c r="D26" s="36" t="s">
        <v>50</v>
      </c>
      <c r="E26" s="37" t="s">
        <v>71</v>
      </c>
      <c r="F26" s="38">
        <v>5</v>
      </c>
      <c r="G26" s="28" t="s">
        <v>26</v>
      </c>
      <c r="H26" s="29">
        <v>95</v>
      </c>
      <c r="I26" s="32"/>
      <c r="J26" s="33"/>
      <c r="K26" s="30">
        <v>23.8</v>
      </c>
      <c r="L26" s="30">
        <f t="shared" si="0"/>
        <v>119</v>
      </c>
      <c r="M26" s="34"/>
      <c r="N26" s="20"/>
      <c r="O26" s="9"/>
    </row>
    <row r="27" spans="1:15" s="10" customFormat="1" ht="15.75" customHeight="1">
      <c r="A27" s="31">
        <f t="shared" si="1"/>
        <v>20</v>
      </c>
      <c r="B27" s="35">
        <v>1130291</v>
      </c>
      <c r="C27" s="35">
        <v>351057</v>
      </c>
      <c r="D27" s="36" t="s">
        <v>51</v>
      </c>
      <c r="E27" s="37" t="s">
        <v>71</v>
      </c>
      <c r="F27" s="38">
        <v>7</v>
      </c>
      <c r="G27" s="28" t="s">
        <v>26</v>
      </c>
      <c r="H27" s="29">
        <v>95</v>
      </c>
      <c r="I27" s="32"/>
      <c r="J27" s="33"/>
      <c r="K27" s="30">
        <v>76.69</v>
      </c>
      <c r="L27" s="30">
        <f t="shared" si="0"/>
        <v>536.8299999999999</v>
      </c>
      <c r="M27" s="34"/>
      <c r="N27" s="20"/>
      <c r="O27" s="9"/>
    </row>
    <row r="28" spans="1:15" s="10" customFormat="1" ht="15.75" customHeight="1">
      <c r="A28" s="31">
        <f t="shared" si="1"/>
        <v>21</v>
      </c>
      <c r="B28" s="35">
        <v>1144073</v>
      </c>
      <c r="C28" s="35">
        <v>351341</v>
      </c>
      <c r="D28" s="36" t="s">
        <v>52</v>
      </c>
      <c r="E28" s="37" t="s">
        <v>71</v>
      </c>
      <c r="F28" s="38">
        <v>68</v>
      </c>
      <c r="G28" s="28" t="s">
        <v>26</v>
      </c>
      <c r="H28" s="29">
        <v>95</v>
      </c>
      <c r="I28" s="32"/>
      <c r="J28" s="33"/>
      <c r="K28" s="30">
        <v>98.36</v>
      </c>
      <c r="L28" s="30">
        <f t="shared" si="0"/>
        <v>6688.48</v>
      </c>
      <c r="M28" s="34"/>
      <c r="N28" s="20"/>
      <c r="O28" s="9"/>
    </row>
    <row r="29" spans="1:15" s="10" customFormat="1" ht="15.75" customHeight="1">
      <c r="A29" s="31">
        <f t="shared" si="1"/>
        <v>22</v>
      </c>
      <c r="B29" s="35">
        <v>1429960</v>
      </c>
      <c r="C29" s="35">
        <v>351646</v>
      </c>
      <c r="D29" s="36" t="s">
        <v>53</v>
      </c>
      <c r="E29" s="37" t="s">
        <v>71</v>
      </c>
      <c r="F29" s="38">
        <v>5</v>
      </c>
      <c r="G29" s="28" t="s">
        <v>26</v>
      </c>
      <c r="H29" s="29">
        <v>95</v>
      </c>
      <c r="I29" s="32"/>
      <c r="J29" s="33"/>
      <c r="K29" s="30">
        <v>1053.31</v>
      </c>
      <c r="L29" s="30">
        <f t="shared" si="0"/>
        <v>5266.549999999999</v>
      </c>
      <c r="M29" s="34"/>
      <c r="N29" s="20"/>
      <c r="O29" s="9"/>
    </row>
    <row r="30" spans="1:15" s="10" customFormat="1" ht="15.75" customHeight="1">
      <c r="A30" s="31">
        <f t="shared" si="1"/>
        <v>23</v>
      </c>
      <c r="B30" s="35">
        <v>1004165</v>
      </c>
      <c r="C30" s="35">
        <v>352047</v>
      </c>
      <c r="D30" s="36" t="s">
        <v>54</v>
      </c>
      <c r="E30" s="37" t="s">
        <v>71</v>
      </c>
      <c r="F30" s="38">
        <v>1</v>
      </c>
      <c r="G30" s="28" t="s">
        <v>26</v>
      </c>
      <c r="H30" s="29">
        <v>95</v>
      </c>
      <c r="I30" s="32"/>
      <c r="J30" s="33"/>
      <c r="K30" s="30">
        <v>1191.78</v>
      </c>
      <c r="L30" s="30">
        <f t="shared" si="0"/>
        <v>1191.78</v>
      </c>
      <c r="M30" s="34"/>
      <c r="N30" s="20"/>
      <c r="O30" s="9"/>
    </row>
    <row r="31" spans="1:15" s="10" customFormat="1" ht="15.75" customHeight="1">
      <c r="A31" s="31">
        <f t="shared" si="1"/>
        <v>24</v>
      </c>
      <c r="B31" s="35">
        <v>1128956</v>
      </c>
      <c r="C31" s="35">
        <v>352334</v>
      </c>
      <c r="D31" s="36" t="s">
        <v>55</v>
      </c>
      <c r="E31" s="37" t="s">
        <v>71</v>
      </c>
      <c r="F31" s="38">
        <v>4</v>
      </c>
      <c r="G31" s="28" t="s">
        <v>26</v>
      </c>
      <c r="H31" s="29">
        <v>95</v>
      </c>
      <c r="I31" s="32"/>
      <c r="J31" s="33"/>
      <c r="K31" s="30">
        <v>344.83</v>
      </c>
      <c r="L31" s="30">
        <f t="shared" si="0"/>
        <v>1379.32</v>
      </c>
      <c r="M31" s="34"/>
      <c r="N31" s="20"/>
      <c r="O31" s="9"/>
    </row>
    <row r="32" spans="1:15" s="10" customFormat="1" ht="15.75" customHeight="1">
      <c r="A32" s="31">
        <f t="shared" si="1"/>
        <v>25</v>
      </c>
      <c r="B32" s="35">
        <v>1127539</v>
      </c>
      <c r="C32" s="35">
        <v>352837</v>
      </c>
      <c r="D32" s="36" t="s">
        <v>56</v>
      </c>
      <c r="E32" s="37" t="s">
        <v>71</v>
      </c>
      <c r="F32" s="38">
        <v>12</v>
      </c>
      <c r="G32" s="28" t="s">
        <v>26</v>
      </c>
      <c r="H32" s="29">
        <v>95</v>
      </c>
      <c r="I32" s="32"/>
      <c r="J32" s="33"/>
      <c r="K32" s="30">
        <v>131.8</v>
      </c>
      <c r="L32" s="30">
        <f t="shared" si="0"/>
        <v>1581.6000000000001</v>
      </c>
      <c r="M32" s="34"/>
      <c r="N32" s="20"/>
      <c r="O32" s="9"/>
    </row>
    <row r="33" spans="1:15" s="10" customFormat="1" ht="15.75" customHeight="1">
      <c r="A33" s="31">
        <f t="shared" si="1"/>
        <v>26</v>
      </c>
      <c r="B33" s="35">
        <v>1052632</v>
      </c>
      <c r="C33" s="35">
        <v>354906</v>
      </c>
      <c r="D33" s="36" t="s">
        <v>57</v>
      </c>
      <c r="E33" s="37" t="s">
        <v>71</v>
      </c>
      <c r="F33" s="38">
        <v>7</v>
      </c>
      <c r="G33" s="28" t="s">
        <v>26</v>
      </c>
      <c r="H33" s="29">
        <v>95</v>
      </c>
      <c r="I33" s="32"/>
      <c r="J33" s="33"/>
      <c r="K33" s="30">
        <v>59.81</v>
      </c>
      <c r="L33" s="30">
        <f aca="true" t="shared" si="2" ref="L33:L46">(K33*F33)</f>
        <v>418.67</v>
      </c>
      <c r="M33" s="34"/>
      <c r="N33" s="20"/>
      <c r="O33" s="9"/>
    </row>
    <row r="34" spans="1:15" s="10" customFormat="1" ht="15.75" customHeight="1">
      <c r="A34" s="31">
        <f t="shared" si="1"/>
        <v>27</v>
      </c>
      <c r="B34" s="35">
        <v>1052632</v>
      </c>
      <c r="C34" s="35">
        <v>354913</v>
      </c>
      <c r="D34" s="36" t="s">
        <v>58</v>
      </c>
      <c r="E34" s="37" t="s">
        <v>71</v>
      </c>
      <c r="F34" s="38">
        <v>13</v>
      </c>
      <c r="G34" s="28" t="s">
        <v>26</v>
      </c>
      <c r="H34" s="29">
        <v>95</v>
      </c>
      <c r="I34" s="32"/>
      <c r="J34" s="33"/>
      <c r="K34" s="30">
        <v>59.81</v>
      </c>
      <c r="L34" s="30">
        <f t="shared" si="2"/>
        <v>777.53</v>
      </c>
      <c r="M34" s="34"/>
      <c r="N34" s="20"/>
      <c r="O34" s="9"/>
    </row>
    <row r="35" spans="1:15" s="10" customFormat="1" ht="15.75" customHeight="1">
      <c r="A35" s="31">
        <f t="shared" si="1"/>
        <v>28</v>
      </c>
      <c r="B35" s="35">
        <v>1367327</v>
      </c>
      <c r="C35" s="35">
        <v>354917</v>
      </c>
      <c r="D35" s="36" t="s">
        <v>59</v>
      </c>
      <c r="E35" s="37" t="s">
        <v>71</v>
      </c>
      <c r="F35" s="38">
        <v>13</v>
      </c>
      <c r="G35" s="28" t="s">
        <v>26</v>
      </c>
      <c r="H35" s="29">
        <v>95</v>
      </c>
      <c r="I35" s="32"/>
      <c r="J35" s="33"/>
      <c r="K35" s="30">
        <v>59.81</v>
      </c>
      <c r="L35" s="30">
        <f t="shared" si="2"/>
        <v>777.53</v>
      </c>
      <c r="M35" s="34"/>
      <c r="N35" s="20"/>
      <c r="O35" s="9"/>
    </row>
    <row r="36" spans="1:15" s="10" customFormat="1" ht="15.75" customHeight="1">
      <c r="A36" s="31">
        <f t="shared" si="1"/>
        <v>29</v>
      </c>
      <c r="B36" s="35">
        <v>1447815</v>
      </c>
      <c r="C36" s="35">
        <v>354942</v>
      </c>
      <c r="D36" s="36" t="s">
        <v>60</v>
      </c>
      <c r="E36" s="37" t="s">
        <v>71</v>
      </c>
      <c r="F36" s="38">
        <v>15</v>
      </c>
      <c r="G36" s="28" t="s">
        <v>26</v>
      </c>
      <c r="H36" s="29">
        <v>95</v>
      </c>
      <c r="I36" s="32"/>
      <c r="J36" s="33"/>
      <c r="K36" s="30">
        <v>362.38</v>
      </c>
      <c r="L36" s="30">
        <f t="shared" si="2"/>
        <v>5435.7</v>
      </c>
      <c r="M36" s="34"/>
      <c r="N36" s="20"/>
      <c r="O36" s="9"/>
    </row>
    <row r="37" spans="1:15" s="10" customFormat="1" ht="15.75" customHeight="1">
      <c r="A37" s="31">
        <f t="shared" si="1"/>
        <v>30</v>
      </c>
      <c r="B37" s="35">
        <v>1447817</v>
      </c>
      <c r="C37" s="35">
        <v>354943</v>
      </c>
      <c r="D37" s="36" t="s">
        <v>61</v>
      </c>
      <c r="E37" s="37" t="s">
        <v>71</v>
      </c>
      <c r="F37" s="38">
        <v>15</v>
      </c>
      <c r="G37" s="28" t="s">
        <v>26</v>
      </c>
      <c r="H37" s="29">
        <v>95</v>
      </c>
      <c r="I37" s="32"/>
      <c r="J37" s="33"/>
      <c r="K37" s="30">
        <v>362.38</v>
      </c>
      <c r="L37" s="30">
        <f t="shared" si="2"/>
        <v>5435.7</v>
      </c>
      <c r="M37" s="34"/>
      <c r="N37" s="20"/>
      <c r="O37" s="9"/>
    </row>
    <row r="38" spans="1:15" s="10" customFormat="1" ht="15.75" customHeight="1">
      <c r="A38" s="31">
        <f t="shared" si="1"/>
        <v>31</v>
      </c>
      <c r="B38" s="35">
        <v>1447818</v>
      </c>
      <c r="C38" s="35">
        <v>354944</v>
      </c>
      <c r="D38" s="36" t="s">
        <v>62</v>
      </c>
      <c r="E38" s="37" t="s">
        <v>71</v>
      </c>
      <c r="F38" s="38">
        <v>20</v>
      </c>
      <c r="G38" s="28" t="s">
        <v>26</v>
      </c>
      <c r="H38" s="29">
        <v>95</v>
      </c>
      <c r="I38" s="32"/>
      <c r="J38" s="33"/>
      <c r="K38" s="30">
        <v>362.38</v>
      </c>
      <c r="L38" s="30">
        <f t="shared" si="2"/>
        <v>7247.6</v>
      </c>
      <c r="M38" s="34"/>
      <c r="N38" s="20"/>
      <c r="O38" s="9"/>
    </row>
    <row r="39" spans="1:15" s="10" customFormat="1" ht="15.75" customHeight="1">
      <c r="A39" s="31">
        <f t="shared" si="1"/>
        <v>32</v>
      </c>
      <c r="B39" s="35">
        <v>1447819</v>
      </c>
      <c r="C39" s="35">
        <v>354945</v>
      </c>
      <c r="D39" s="36" t="s">
        <v>63</v>
      </c>
      <c r="E39" s="37" t="s">
        <v>71</v>
      </c>
      <c r="F39" s="38">
        <v>4</v>
      </c>
      <c r="G39" s="28" t="s">
        <v>26</v>
      </c>
      <c r="H39" s="29">
        <v>95</v>
      </c>
      <c r="I39" s="32"/>
      <c r="J39" s="33"/>
      <c r="K39" s="30">
        <v>362.38</v>
      </c>
      <c r="L39" s="30">
        <f t="shared" si="2"/>
        <v>1449.52</v>
      </c>
      <c r="M39" s="34"/>
      <c r="N39" s="20"/>
      <c r="O39" s="9"/>
    </row>
    <row r="40" spans="1:15" s="10" customFormat="1" ht="15.75" customHeight="1">
      <c r="A40" s="31">
        <f t="shared" si="1"/>
        <v>33</v>
      </c>
      <c r="B40" s="35">
        <v>1123048</v>
      </c>
      <c r="C40" s="35">
        <v>354947</v>
      </c>
      <c r="D40" s="36" t="s">
        <v>64</v>
      </c>
      <c r="E40" s="37" t="s">
        <v>71</v>
      </c>
      <c r="F40" s="38">
        <v>14</v>
      </c>
      <c r="G40" s="28" t="s">
        <v>26</v>
      </c>
      <c r="H40" s="29">
        <v>95</v>
      </c>
      <c r="I40" s="32"/>
      <c r="J40" s="33"/>
      <c r="K40" s="30">
        <v>362.38</v>
      </c>
      <c r="L40" s="30">
        <f t="shared" si="2"/>
        <v>5073.32</v>
      </c>
      <c r="M40" s="34"/>
      <c r="N40" s="20"/>
      <c r="O40" s="9"/>
    </row>
    <row r="41" spans="1:15" s="10" customFormat="1" ht="15.75" customHeight="1">
      <c r="A41" s="31">
        <f t="shared" si="1"/>
        <v>34</v>
      </c>
      <c r="B41" s="35">
        <v>1123050</v>
      </c>
      <c r="C41" s="35">
        <v>354948</v>
      </c>
      <c r="D41" s="36" t="s">
        <v>65</v>
      </c>
      <c r="E41" s="37" t="s">
        <v>71</v>
      </c>
      <c r="F41" s="38">
        <v>12</v>
      </c>
      <c r="G41" s="28" t="s">
        <v>26</v>
      </c>
      <c r="H41" s="29">
        <v>95</v>
      </c>
      <c r="I41" s="32"/>
      <c r="J41" s="33"/>
      <c r="K41" s="30">
        <v>362.38</v>
      </c>
      <c r="L41" s="30">
        <f t="shared" si="2"/>
        <v>4348.5599999999995</v>
      </c>
      <c r="M41" s="34"/>
      <c r="N41" s="20"/>
      <c r="O41" s="9"/>
    </row>
    <row r="42" spans="1:15" s="10" customFormat="1" ht="15.75" customHeight="1">
      <c r="A42" s="31">
        <f t="shared" si="1"/>
        <v>35</v>
      </c>
      <c r="B42" s="35">
        <v>1123052</v>
      </c>
      <c r="C42" s="35">
        <v>354949</v>
      </c>
      <c r="D42" s="36" t="s">
        <v>66</v>
      </c>
      <c r="E42" s="37" t="s">
        <v>71</v>
      </c>
      <c r="F42" s="38">
        <v>3</v>
      </c>
      <c r="G42" s="28" t="s">
        <v>26</v>
      </c>
      <c r="H42" s="29">
        <v>95</v>
      </c>
      <c r="I42" s="32"/>
      <c r="J42" s="33"/>
      <c r="K42" s="30">
        <v>362.38</v>
      </c>
      <c r="L42" s="30">
        <f t="shared" si="2"/>
        <v>1087.1399999999999</v>
      </c>
      <c r="M42" s="34"/>
      <c r="N42" s="20"/>
      <c r="O42" s="9"/>
    </row>
    <row r="43" spans="1:15" s="10" customFormat="1" ht="15.75" customHeight="1">
      <c r="A43" s="31">
        <f t="shared" si="1"/>
        <v>36</v>
      </c>
      <c r="B43" s="35">
        <v>1432597</v>
      </c>
      <c r="C43" s="35">
        <v>355094</v>
      </c>
      <c r="D43" s="36" t="s">
        <v>67</v>
      </c>
      <c r="E43" s="37" t="s">
        <v>71</v>
      </c>
      <c r="F43" s="38">
        <v>3</v>
      </c>
      <c r="G43" s="28" t="s">
        <v>26</v>
      </c>
      <c r="H43" s="29">
        <v>95</v>
      </c>
      <c r="I43" s="32"/>
      <c r="J43" s="33"/>
      <c r="K43" s="30">
        <v>1838.12</v>
      </c>
      <c r="L43" s="30">
        <f t="shared" si="2"/>
        <v>5514.36</v>
      </c>
      <c r="M43" s="34"/>
      <c r="N43" s="20"/>
      <c r="O43" s="9"/>
    </row>
    <row r="44" spans="1:15" s="10" customFormat="1" ht="15.75" customHeight="1">
      <c r="A44" s="31">
        <f t="shared" si="1"/>
        <v>37</v>
      </c>
      <c r="B44" s="35">
        <v>1359862</v>
      </c>
      <c r="C44" s="35">
        <v>355157</v>
      </c>
      <c r="D44" s="36" t="s">
        <v>68</v>
      </c>
      <c r="E44" s="37" t="s">
        <v>71</v>
      </c>
      <c r="F44" s="38">
        <v>7</v>
      </c>
      <c r="G44" s="28" t="s">
        <v>26</v>
      </c>
      <c r="H44" s="29">
        <v>95</v>
      </c>
      <c r="I44" s="32"/>
      <c r="J44" s="33"/>
      <c r="K44" s="30">
        <v>424.08</v>
      </c>
      <c r="L44" s="30">
        <f t="shared" si="2"/>
        <v>2968.56</v>
      </c>
      <c r="M44" s="34"/>
      <c r="N44" s="20"/>
      <c r="O44" s="9"/>
    </row>
    <row r="45" spans="1:15" s="10" customFormat="1" ht="15.75" customHeight="1">
      <c r="A45" s="31">
        <f t="shared" si="1"/>
        <v>38</v>
      </c>
      <c r="B45" s="35">
        <v>1048072</v>
      </c>
      <c r="C45" s="35">
        <v>355556</v>
      </c>
      <c r="D45" s="36" t="s">
        <v>69</v>
      </c>
      <c r="E45" s="37" t="s">
        <v>71</v>
      </c>
      <c r="F45" s="38">
        <v>12</v>
      </c>
      <c r="G45" s="28" t="s">
        <v>26</v>
      </c>
      <c r="H45" s="29">
        <v>95</v>
      </c>
      <c r="I45" s="32"/>
      <c r="J45" s="33"/>
      <c r="K45" s="30">
        <v>108.04</v>
      </c>
      <c r="L45" s="30">
        <f t="shared" si="2"/>
        <v>1296.48</v>
      </c>
      <c r="M45" s="34"/>
      <c r="N45" s="20"/>
      <c r="O45" s="9"/>
    </row>
    <row r="46" spans="1:15" s="10" customFormat="1" ht="15.75" customHeight="1">
      <c r="A46" s="31">
        <f>A45+1</f>
        <v>39</v>
      </c>
      <c r="B46" s="35">
        <v>1127536</v>
      </c>
      <c r="C46" s="35">
        <v>356336</v>
      </c>
      <c r="D46" s="36" t="s">
        <v>70</v>
      </c>
      <c r="E46" s="37" t="s">
        <v>71</v>
      </c>
      <c r="F46" s="38">
        <v>2</v>
      </c>
      <c r="G46" s="28" t="s">
        <v>26</v>
      </c>
      <c r="H46" s="29">
        <v>95</v>
      </c>
      <c r="I46" s="32"/>
      <c r="J46" s="33"/>
      <c r="K46" s="30">
        <v>225.12</v>
      </c>
      <c r="L46" s="30">
        <f t="shared" si="2"/>
        <v>450.24</v>
      </c>
      <c r="M46" s="34"/>
      <c r="N46" s="20"/>
      <c r="O46" s="9"/>
    </row>
    <row r="47" spans="1:15" s="4" customFormat="1" ht="16.5" customHeight="1">
      <c r="A47" s="23"/>
      <c r="B47" s="24"/>
      <c r="C47" s="24"/>
      <c r="D47" s="24"/>
      <c r="E47" s="24"/>
      <c r="F47" s="24"/>
      <c r="G47" s="28"/>
      <c r="H47" s="24"/>
      <c r="I47" s="24"/>
      <c r="J47" s="24"/>
      <c r="K47" s="25" t="s">
        <v>3</v>
      </c>
      <c r="L47" s="39">
        <f>SUM(L8:L46)</f>
        <v>1387504.1900000004</v>
      </c>
      <c r="M47" s="25" t="s">
        <v>3</v>
      </c>
      <c r="N47" s="21">
        <f>SUBTOTAL(9,N8:N46)</f>
        <v>0</v>
      </c>
      <c r="O47" s="15" t="s">
        <v>20</v>
      </c>
    </row>
    <row r="48" spans="1:15" ht="25.5" customHeight="1">
      <c r="A48" s="45" t="s">
        <v>19</v>
      </c>
      <c r="B48" s="53"/>
      <c r="C48" s="53"/>
      <c r="D48" s="53"/>
      <c r="E48" s="53"/>
      <c r="F48" s="53"/>
      <c r="G48" s="53"/>
      <c r="H48" s="53"/>
      <c r="I48" s="26"/>
      <c r="J48" s="26"/>
      <c r="K48" s="26"/>
      <c r="L48" s="40">
        <f>L47*1.2</f>
        <v>1665005.0280000004</v>
      </c>
      <c r="M48" s="26"/>
      <c r="N48" s="27">
        <f>N47*1.2</f>
        <v>0</v>
      </c>
      <c r="O48" s="14" t="s">
        <v>32</v>
      </c>
    </row>
    <row r="49" spans="1:15" s="7" customFormat="1" ht="23.25" customHeight="1">
      <c r="A49" s="62" t="s">
        <v>1</v>
      </c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</row>
    <row r="50" spans="1:15" ht="15.75">
      <c r="A50" s="61" t="s">
        <v>7</v>
      </c>
      <c r="B50" s="61"/>
      <c r="C50" s="61"/>
      <c r="D50" s="61"/>
      <c r="E50" s="61"/>
      <c r="F50" s="61"/>
      <c r="G50" s="61"/>
      <c r="H50" s="61"/>
      <c r="I50" s="61"/>
      <c r="J50" s="61"/>
      <c r="K50" s="61"/>
      <c r="L50" s="61"/>
      <c r="M50" s="61"/>
      <c r="N50" s="61"/>
      <c r="O50" s="61"/>
    </row>
    <row r="51" spans="1:15" ht="15.75">
      <c r="A51" s="61" t="s">
        <v>8</v>
      </c>
      <c r="B51" s="61"/>
      <c r="C51" s="61"/>
      <c r="D51" s="61"/>
      <c r="E51" s="61"/>
      <c r="F51" s="61"/>
      <c r="G51" s="61"/>
      <c r="H51" s="61"/>
      <c r="I51" s="61"/>
      <c r="J51" s="61"/>
      <c r="K51" s="61"/>
      <c r="L51" s="61"/>
      <c r="M51" s="61"/>
      <c r="N51" s="61"/>
      <c r="O51" s="61"/>
    </row>
    <row r="52" spans="1:15" ht="15.75">
      <c r="A52" s="61" t="s">
        <v>28</v>
      </c>
      <c r="B52" s="61"/>
      <c r="C52" s="61"/>
      <c r="D52" s="61"/>
      <c r="E52" s="61"/>
      <c r="F52" s="61"/>
      <c r="G52" s="61"/>
      <c r="H52" s="61"/>
      <c r="I52" s="61"/>
      <c r="J52" s="61"/>
      <c r="K52" s="61"/>
      <c r="L52" s="61"/>
      <c r="M52" s="61"/>
      <c r="N52" s="61"/>
      <c r="O52" s="61"/>
    </row>
    <row r="53" spans="1:16" ht="60" customHeight="1">
      <c r="A53" s="61" t="s">
        <v>9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16"/>
    </row>
    <row r="54" spans="1:12" ht="28.5" customHeight="1">
      <c r="A54" s="60" t="s">
        <v>21</v>
      </c>
      <c r="B54" s="60"/>
      <c r="C54" s="60"/>
      <c r="D54" s="60"/>
      <c r="E54" s="60"/>
      <c r="F54" s="17"/>
      <c r="G54" s="18"/>
      <c r="H54" s="18"/>
      <c r="I54" s="3"/>
      <c r="J54" s="18" t="s">
        <v>22</v>
      </c>
      <c r="K54" s="19"/>
      <c r="L54" s="19"/>
    </row>
    <row r="55" spans="1:12" ht="28.5" customHeight="1">
      <c r="A55" s="41" t="s">
        <v>23</v>
      </c>
      <c r="B55" s="41" t="s">
        <v>24</v>
      </c>
      <c r="C55" s="41"/>
      <c r="D55" s="41"/>
      <c r="E55" s="41"/>
      <c r="F55" s="42" t="s">
        <v>25</v>
      </c>
      <c r="G55" s="42"/>
      <c r="H55" s="42"/>
      <c r="I55" s="3"/>
      <c r="J55" s="19"/>
      <c r="K55" s="19"/>
      <c r="L55" s="19"/>
    </row>
    <row r="56" spans="4:13" ht="15">
      <c r="D56" s="3"/>
      <c r="E56" s="6"/>
      <c r="F56" s="3"/>
      <c r="G56" s="3"/>
      <c r="H56" s="3"/>
      <c r="I56" s="3"/>
      <c r="J56" s="3"/>
      <c r="K56" s="3"/>
      <c r="L56" s="3"/>
      <c r="M56" s="7"/>
    </row>
  </sheetData>
  <sheetProtection/>
  <autoFilter ref="A7:O47"/>
  <mergeCells count="26">
    <mergeCell ref="M4:M6"/>
    <mergeCell ref="D5:D6"/>
    <mergeCell ref="A4:A6"/>
    <mergeCell ref="A54:E54"/>
    <mergeCell ref="A53:O53"/>
    <mergeCell ref="A52:O52"/>
    <mergeCell ref="A49:O49"/>
    <mergeCell ref="A51:O51"/>
    <mergeCell ref="A50:O50"/>
    <mergeCell ref="C5:C6"/>
    <mergeCell ref="L4:L6"/>
    <mergeCell ref="A48:H48"/>
    <mergeCell ref="A1:O1"/>
    <mergeCell ref="A2:O2"/>
    <mergeCell ref="B4:J4"/>
    <mergeCell ref="N4:N6"/>
    <mergeCell ref="O4:O6"/>
    <mergeCell ref="E5:E6"/>
    <mergeCell ref="B5:B6"/>
    <mergeCell ref="J5:J6"/>
    <mergeCell ref="A55:E55"/>
    <mergeCell ref="F55:H55"/>
    <mergeCell ref="F5:F6"/>
    <mergeCell ref="I5:I6"/>
    <mergeCell ref="G5:H5"/>
    <mergeCell ref="K4:K6"/>
  </mergeCells>
  <dataValidations count="2">
    <dataValidation operator="lessThanOrEqual" allowBlank="1" showInputMessage="1" showErrorMessage="1" sqref="B8:B46"/>
    <dataValidation type="decimal" allowBlank="1" showErrorMessage="1" errorTitle="Ошибка!" error="Значение должно быть числом" sqref="F8:F46">
      <formula1>0</formula1>
      <formula2>9999999999999</formula2>
    </dataValidation>
  </dataValidations>
  <printOptions horizontalCentered="1"/>
  <pageMargins left="0" right="0" top="0" bottom="0.3937007874015748" header="0" footer="0"/>
  <pageSetup horizontalDpi="600" verticalDpi="600" orientation="landscape" paperSize="9" scale="69" r:id="rId1"/>
  <headerFooter alignWithMargins="0">
    <oddFooter>&amp;CСтраница 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TNK-BP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NLZaikina</dc:creator>
  <cp:keywords/>
  <dc:description/>
  <cp:lastModifiedBy>Калашников Данил Аркадьевич</cp:lastModifiedBy>
  <cp:lastPrinted>2018-05-04T08:00:17Z</cp:lastPrinted>
  <dcterms:created xsi:type="dcterms:W3CDTF">2007-10-31T07:05:54Z</dcterms:created>
  <dcterms:modified xsi:type="dcterms:W3CDTF">2019-06-17T07:44:25Z</dcterms:modified>
  <cp:category/>
  <cp:version/>
  <cp:contentType/>
  <cp:contentStatus/>
</cp:coreProperties>
</file>