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'РНХн'!$A$7:$O$27</definedName>
    <definedName name="_xlnm.Print_Area" localSheetId="0">'РНХн'!$A$1:$O$35</definedName>
  </definedNames>
  <calcPr fullCalcOnLoad="1"/>
</workbook>
</file>

<file path=xl/sharedStrings.xml><?xml version="1.0" encoding="utf-8"?>
<sst xmlns="http://schemas.openxmlformats.org/spreadsheetml/2006/main" count="92" uniqueCount="52">
  <si>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</si>
  <si>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</si>
  <si>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</si>
  <si>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</si>
  <si>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</si>
  <si>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</si>
  <si>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</si>
  <si>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</si>
  <si>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</si>
  <si>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</si>
  <si>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</si>
  <si>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</si>
  <si>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</si>
  <si>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</si>
  <si>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</si>
  <si>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</si>
  <si>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</si>
  <si>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</si>
  <si>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</si>
  <si>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</si>
  <si>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</si>
  <si>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</si>
  <si>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</si>
  <si>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</si>
  <si>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</si>
  <si>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</si>
  <si>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</si>
  <si>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</si>
  <si>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</si>
  <si>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</si>
  <si>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</si>
  <si>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</si>
  <si>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</si>
  <si>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</si>
  <si>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КМП</t>
  </si>
  <si>
    <t>ТЕРМОПАРА ТСМ 1088</t>
  </si>
  <si>
    <t>ТЕРМОПРЕОБР.КТХК01.10Р-С-Н10-80</t>
  </si>
  <si>
    <t>ТЕРМОПРЕОБРАЗОВАТЕЛЬ КТХК 01.04-С-10-И-5-120/80</t>
  </si>
  <si>
    <t>УСТРОЙСТВО КОНТРОЛЯ СРАБАТЫВАНИЯ ДАТЧИКА ЗАГАЗОВАННОСТИ УЗС-24МИ</t>
  </si>
  <si>
    <t>Гильза защитная  ЮНКЖ 015.27-С10-20-1000</t>
  </si>
  <si>
    <t>ТЕРМОПРЕОБРАЗОВАТЕЛЬ КТХК 01.10-021-к2-И-С10-10-1200</t>
  </si>
  <si>
    <t>БАРЬЕР ИСКРОЗАЩИТНЫЙ БИЗ-Д-ЕХ1Б</t>
  </si>
  <si>
    <t>ТЕРМОПРЕОБРАЗОВАТЕЛЬ КТХК 01.08-С-И-20-200</t>
  </si>
  <si>
    <t>ТЕРМОПАРА ТХК-2088-047-13/160ММ</t>
  </si>
  <si>
    <t>ВЕНТИЛЬНЫЙ БЛОК</t>
  </si>
  <si>
    <t>ЗАЩИТНАЯ ГИЛЬЗА ЮНКЖ 015.27-С10-20-160</t>
  </si>
  <si>
    <t>ПРЕОБРАЗОВАТЕЛЬ САПФИР-22ДД-Вн-2450-УХЛ3.1/0,63МПа-05</t>
  </si>
  <si>
    <t>ЗАЩИТНАЯ ГИЛЬЗА ЮНКЖ 015.33-С10-20-500</t>
  </si>
  <si>
    <t>ГИЛЬЗА ЗАЩИТНАЯ ЮНКЖ 015.33-С10-20-160</t>
  </si>
  <si>
    <t>ГИЛЬЗА ЗАЩИТНАЯ  ЮНКЖ 015.33-С10-20-120</t>
  </si>
  <si>
    <t>ГИЛЬЗА ЗАЩИТНАЯ ЮНКЖ 015.33-С13-20-250</t>
  </si>
  <si>
    <t>Лот № 56 - Термопреобразователи, термопара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</si>
</sst>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workbookViewId="0" topLeftCell="A1">
      <selection activeCell="L3" sqref="L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7" customHeight="1">
      <c r="A2" s="52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5"/>
      <c r="K4" s="59" t="s">
        <v>29</v>
      </c>
      <c r="L4" s="48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5"/>
      <c r="I5" s="41" t="s">
        <v>13</v>
      </c>
      <c r="J5" s="41" t="s">
        <v>14</v>
      </c>
      <c r="K5" s="60"/>
      <c r="L5" s="49"/>
      <c r="M5" s="43"/>
      <c r="N5" s="43"/>
      <c r="O5" s="43"/>
    </row>
    <row r="6" spans="1:15" s="3" customFormat="1" ht="26.25" customHeight="1">
      <c r="A6" s="46"/>
      <c r="B6" s="42"/>
      <c r="C6" s="42"/>
      <c r="D6" s="42"/>
      <c r="E6" s="42"/>
      <c r="F6" s="42"/>
      <c r="G6" s="11" t="s">
        <v>5</v>
      </c>
      <c r="H6" s="11" t="s">
        <v>6</v>
      </c>
      <c r="I6" s="42"/>
      <c r="J6" s="42"/>
      <c r="K6" s="61"/>
      <c r="L6" s="50"/>
      <c r="M6" s="42"/>
      <c r="N6" s="42"/>
      <c r="O6" s="42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1005274</v>
      </c>
      <c r="C8" s="35">
        <v>411204</v>
      </c>
      <c r="D8" s="36" t="s">
        <v>35</v>
      </c>
      <c r="E8" s="37" t="s">
        <v>33</v>
      </c>
      <c r="F8" s="38">
        <v>6</v>
      </c>
      <c r="G8" s="28" t="s">
        <v>26</v>
      </c>
      <c r="H8" s="29">
        <v>38</v>
      </c>
      <c r="I8" s="32"/>
      <c r="J8" s="33"/>
      <c r="K8" s="30">
        <v>214.38</v>
      </c>
      <c r="L8" s="30">
        <f>(K8*F8)</f>
        <v>1286.28</v>
      </c>
      <c r="M8" s="34"/>
      <c r="N8" s="20">
        <f>M8*F8</f>
        <v>0</v>
      </c>
      <c r="O8" s="9"/>
    </row>
    <row r="9" spans="1:15" s="10" customFormat="1" ht="15.75" customHeight="1">
      <c r="A9" s="31">
        <f>A8+1</f>
        <v>2</v>
      </c>
      <c r="B9" s="35">
        <v>1502835</v>
      </c>
      <c r="C9" s="35">
        <v>411891</v>
      </c>
      <c r="D9" s="36" t="s">
        <v>36</v>
      </c>
      <c r="E9" s="37" t="s">
        <v>33</v>
      </c>
      <c r="F9" s="38">
        <v>10</v>
      </c>
      <c r="G9" s="28" t="s">
        <v>26</v>
      </c>
      <c r="H9" s="29">
        <v>38</v>
      </c>
      <c r="I9" s="32"/>
      <c r="J9" s="33"/>
      <c r="K9" s="30">
        <v>174.68</v>
      </c>
      <c r="L9" s="30">
        <f aca="true" t="shared" si="0" ref="L9:L19">(K9*F9)</f>
        <v>1746.8000000000002</v>
      </c>
      <c r="M9" s="34"/>
      <c r="N9" s="20">
        <f aca="true" t="shared" si="1" ref="N9:N26">M9*F9</f>
        <v>0</v>
      </c>
      <c r="O9" s="9"/>
    </row>
    <row r="10" spans="1:15" s="10" customFormat="1" ht="15.75" customHeight="1">
      <c r="A10" s="31">
        <f aca="true" t="shared" si="2" ref="A10:A26">A9+1</f>
        <v>3</v>
      </c>
      <c r="B10" s="35">
        <v>1449294</v>
      </c>
      <c r="C10" s="35">
        <v>416753</v>
      </c>
      <c r="D10" s="36" t="s">
        <v>37</v>
      </c>
      <c r="E10" s="37" t="s">
        <v>33</v>
      </c>
      <c r="F10" s="38">
        <v>3</v>
      </c>
      <c r="G10" s="28" t="s">
        <v>26</v>
      </c>
      <c r="H10" s="29">
        <v>38</v>
      </c>
      <c r="I10" s="32"/>
      <c r="J10" s="33"/>
      <c r="K10" s="30">
        <v>277.65</v>
      </c>
      <c r="L10" s="30">
        <f t="shared" si="0"/>
        <v>832.9499999999999</v>
      </c>
      <c r="M10" s="34"/>
      <c r="N10" s="20">
        <f t="shared" si="1"/>
        <v>0</v>
      </c>
      <c r="O10" s="9"/>
    </row>
    <row r="11" spans="1:15" s="10" customFormat="1" ht="15.75" customHeight="1">
      <c r="A11" s="31">
        <f t="shared" si="2"/>
        <v>4</v>
      </c>
      <c r="B11" s="35">
        <v>1153187</v>
      </c>
      <c r="C11" s="35">
        <v>15028</v>
      </c>
      <c r="D11" s="36" t="s">
        <v>38</v>
      </c>
      <c r="E11" s="37" t="s">
        <v>33</v>
      </c>
      <c r="F11" s="38">
        <v>1</v>
      </c>
      <c r="G11" s="28" t="s">
        <v>26</v>
      </c>
      <c r="H11" s="29">
        <v>38</v>
      </c>
      <c r="I11" s="32"/>
      <c r="J11" s="33"/>
      <c r="K11" s="30">
        <v>2940.12</v>
      </c>
      <c r="L11" s="30">
        <f t="shared" si="0"/>
        <v>2940.12</v>
      </c>
      <c r="M11" s="34"/>
      <c r="N11" s="20">
        <f t="shared" si="1"/>
        <v>0</v>
      </c>
      <c r="O11" s="9"/>
    </row>
    <row r="12" spans="1:15" s="10" customFormat="1" ht="15.75" customHeight="1">
      <c r="A12" s="31">
        <f t="shared" si="2"/>
        <v>5</v>
      </c>
      <c r="B12" s="35">
        <v>1451374</v>
      </c>
      <c r="C12" s="35">
        <v>283087</v>
      </c>
      <c r="D12" s="36" t="s">
        <v>39</v>
      </c>
      <c r="E12" s="37" t="s">
        <v>33</v>
      </c>
      <c r="F12" s="38">
        <v>1</v>
      </c>
      <c r="G12" s="28" t="s">
        <v>26</v>
      </c>
      <c r="H12" s="29">
        <v>38</v>
      </c>
      <c r="I12" s="32"/>
      <c r="J12" s="33"/>
      <c r="K12" s="30">
        <v>674.07</v>
      </c>
      <c r="L12" s="30">
        <f t="shared" si="0"/>
        <v>674.07</v>
      </c>
      <c r="M12" s="34"/>
      <c r="N12" s="20">
        <f t="shared" si="1"/>
        <v>0</v>
      </c>
      <c r="O12" s="9"/>
    </row>
    <row r="13" spans="1:15" s="10" customFormat="1" ht="15.75" customHeight="1">
      <c r="A13" s="31">
        <f t="shared" si="2"/>
        <v>6</v>
      </c>
      <c r="B13" s="35">
        <v>1380994</v>
      </c>
      <c r="C13" s="35">
        <v>410618</v>
      </c>
      <c r="D13" s="36" t="s">
        <v>40</v>
      </c>
      <c r="E13" s="37" t="s">
        <v>33</v>
      </c>
      <c r="F13" s="38">
        <v>5</v>
      </c>
      <c r="G13" s="28" t="s">
        <v>26</v>
      </c>
      <c r="H13" s="29">
        <v>38</v>
      </c>
      <c r="I13" s="32"/>
      <c r="J13" s="33"/>
      <c r="K13" s="30">
        <v>788.15</v>
      </c>
      <c r="L13" s="30">
        <f t="shared" si="0"/>
        <v>3940.75</v>
      </c>
      <c r="M13" s="34"/>
      <c r="N13" s="20">
        <f t="shared" si="1"/>
        <v>0</v>
      </c>
      <c r="O13" s="9"/>
    </row>
    <row r="14" spans="1:15" s="10" customFormat="1" ht="15.75" customHeight="1">
      <c r="A14" s="31">
        <f t="shared" si="2"/>
        <v>7</v>
      </c>
      <c r="B14" s="35">
        <v>1039844</v>
      </c>
      <c r="C14" s="35">
        <v>410862</v>
      </c>
      <c r="D14" s="36" t="s">
        <v>41</v>
      </c>
      <c r="E14" s="37" t="s">
        <v>33</v>
      </c>
      <c r="F14" s="38">
        <v>40</v>
      </c>
      <c r="G14" s="28" t="s">
        <v>26</v>
      </c>
      <c r="H14" s="29">
        <v>38</v>
      </c>
      <c r="I14" s="32"/>
      <c r="J14" s="33"/>
      <c r="K14" s="30">
        <v>1495.07</v>
      </c>
      <c r="L14" s="30">
        <f t="shared" si="0"/>
        <v>59802.799999999996</v>
      </c>
      <c r="M14" s="34"/>
      <c r="N14" s="20">
        <f t="shared" si="1"/>
        <v>0</v>
      </c>
      <c r="O14" s="9"/>
    </row>
    <row r="15" spans="1:15" s="10" customFormat="1" ht="15.75" customHeight="1">
      <c r="A15" s="31">
        <f t="shared" si="2"/>
        <v>8</v>
      </c>
      <c r="B15" s="35">
        <v>1503035</v>
      </c>
      <c r="C15" s="35">
        <v>411202</v>
      </c>
      <c r="D15" s="36" t="s">
        <v>42</v>
      </c>
      <c r="E15" s="37" t="s">
        <v>33</v>
      </c>
      <c r="F15" s="38">
        <v>38</v>
      </c>
      <c r="G15" s="28" t="s">
        <v>26</v>
      </c>
      <c r="H15" s="29">
        <v>38</v>
      </c>
      <c r="I15" s="32"/>
      <c r="J15" s="33"/>
      <c r="K15" s="30">
        <v>265.57</v>
      </c>
      <c r="L15" s="30">
        <f t="shared" si="0"/>
        <v>10091.66</v>
      </c>
      <c r="M15" s="34"/>
      <c r="N15" s="20">
        <f t="shared" si="1"/>
        <v>0</v>
      </c>
      <c r="O15" s="9"/>
    </row>
    <row r="16" spans="1:15" s="10" customFormat="1" ht="15.75" customHeight="1">
      <c r="A16" s="31">
        <f t="shared" si="2"/>
        <v>9</v>
      </c>
      <c r="B16" s="35">
        <v>1005274</v>
      </c>
      <c r="C16" s="35">
        <v>411204</v>
      </c>
      <c r="D16" s="36" t="s">
        <v>35</v>
      </c>
      <c r="E16" s="37" t="s">
        <v>33</v>
      </c>
      <c r="F16" s="38">
        <v>41</v>
      </c>
      <c r="G16" s="28" t="s">
        <v>26</v>
      </c>
      <c r="H16" s="29">
        <v>38</v>
      </c>
      <c r="I16" s="32"/>
      <c r="J16" s="33"/>
      <c r="K16" s="30">
        <v>214.38</v>
      </c>
      <c r="L16" s="30">
        <f t="shared" si="0"/>
        <v>8789.58</v>
      </c>
      <c r="M16" s="34"/>
      <c r="N16" s="20">
        <f t="shared" si="1"/>
        <v>0</v>
      </c>
      <c r="O16" s="9"/>
    </row>
    <row r="17" spans="1:15" s="10" customFormat="1" ht="15.75" customHeight="1">
      <c r="A17" s="31">
        <f t="shared" si="2"/>
        <v>10</v>
      </c>
      <c r="B17" s="35">
        <v>1748533</v>
      </c>
      <c r="C17" s="35">
        <v>411214</v>
      </c>
      <c r="D17" s="36" t="s">
        <v>43</v>
      </c>
      <c r="E17" s="37" t="s">
        <v>33</v>
      </c>
      <c r="F17" s="38">
        <v>144</v>
      </c>
      <c r="G17" s="28" t="s">
        <v>26</v>
      </c>
      <c r="H17" s="29">
        <v>38</v>
      </c>
      <c r="I17" s="32"/>
      <c r="J17" s="33"/>
      <c r="K17" s="30">
        <v>0.03</v>
      </c>
      <c r="L17" s="30">
        <f t="shared" si="0"/>
        <v>4.32</v>
      </c>
      <c r="M17" s="34"/>
      <c r="N17" s="20">
        <f t="shared" si="1"/>
        <v>0</v>
      </c>
      <c r="O17" s="9"/>
    </row>
    <row r="18" spans="1:15" s="10" customFormat="1" ht="15.75" customHeight="1">
      <c r="A18" s="31">
        <f t="shared" si="2"/>
        <v>11</v>
      </c>
      <c r="B18" s="35">
        <v>1502835</v>
      </c>
      <c r="C18" s="35">
        <v>411891</v>
      </c>
      <c r="D18" s="36" t="s">
        <v>36</v>
      </c>
      <c r="E18" s="37" t="s">
        <v>33</v>
      </c>
      <c r="F18" s="38">
        <v>10</v>
      </c>
      <c r="G18" s="28" t="s">
        <v>26</v>
      </c>
      <c r="H18" s="29">
        <v>38</v>
      </c>
      <c r="I18" s="32"/>
      <c r="J18" s="33"/>
      <c r="K18" s="30">
        <v>216.39</v>
      </c>
      <c r="L18" s="30">
        <f t="shared" si="0"/>
        <v>2163.8999999999996</v>
      </c>
      <c r="M18" s="34"/>
      <c r="N18" s="20">
        <f t="shared" si="1"/>
        <v>0</v>
      </c>
      <c r="O18" s="9"/>
    </row>
    <row r="19" spans="1:15" s="10" customFormat="1" ht="15.75" customHeight="1">
      <c r="A19" s="31">
        <f t="shared" si="2"/>
        <v>12</v>
      </c>
      <c r="B19" s="35">
        <v>1131471</v>
      </c>
      <c r="C19" s="35">
        <v>413065</v>
      </c>
      <c r="D19" s="36" t="s">
        <v>44</v>
      </c>
      <c r="E19" s="37" t="s">
        <v>34</v>
      </c>
      <c r="F19" s="38">
        <v>1</v>
      </c>
      <c r="G19" s="28" t="s">
        <v>26</v>
      </c>
      <c r="H19" s="29">
        <v>38</v>
      </c>
      <c r="I19" s="32"/>
      <c r="J19" s="33"/>
      <c r="K19" s="30">
        <v>849.41</v>
      </c>
      <c r="L19" s="30">
        <f t="shared" si="0"/>
        <v>849.41</v>
      </c>
      <c r="M19" s="34"/>
      <c r="N19" s="20">
        <f t="shared" si="1"/>
        <v>0</v>
      </c>
      <c r="O19" s="9"/>
    </row>
    <row r="20" spans="1:15" s="10" customFormat="1" ht="15.75" customHeight="1">
      <c r="A20" s="31">
        <f t="shared" si="2"/>
        <v>13</v>
      </c>
      <c r="B20" s="35">
        <v>1449294</v>
      </c>
      <c r="C20" s="35">
        <v>416753</v>
      </c>
      <c r="D20" s="36" t="s">
        <v>37</v>
      </c>
      <c r="E20" s="37" t="s">
        <v>33</v>
      </c>
      <c r="F20" s="38">
        <v>10</v>
      </c>
      <c r="G20" s="28" t="s">
        <v>26</v>
      </c>
      <c r="H20" s="29">
        <v>38</v>
      </c>
      <c r="I20" s="32"/>
      <c r="J20" s="33"/>
      <c r="K20" s="30">
        <v>277.65</v>
      </c>
      <c r="L20" s="30">
        <f aca="true" t="shared" si="3" ref="L20:L26">(K20*F20)</f>
        <v>2776.5</v>
      </c>
      <c r="M20" s="34"/>
      <c r="N20" s="20">
        <f t="shared" si="1"/>
        <v>0</v>
      </c>
      <c r="O20" s="9"/>
    </row>
    <row r="21" spans="1:15" s="10" customFormat="1" ht="15.75" customHeight="1">
      <c r="A21" s="31">
        <f t="shared" si="2"/>
        <v>14</v>
      </c>
      <c r="B21" s="35">
        <v>1268585</v>
      </c>
      <c r="C21" s="35">
        <v>417167</v>
      </c>
      <c r="D21" s="36" t="s">
        <v>45</v>
      </c>
      <c r="E21" s="37" t="s">
        <v>33</v>
      </c>
      <c r="F21" s="38">
        <v>3</v>
      </c>
      <c r="G21" s="28" t="s">
        <v>26</v>
      </c>
      <c r="H21" s="29">
        <v>38</v>
      </c>
      <c r="I21" s="32"/>
      <c r="J21" s="33"/>
      <c r="K21" s="30">
        <v>298.45</v>
      </c>
      <c r="L21" s="30">
        <f t="shared" si="3"/>
        <v>895.3499999999999</v>
      </c>
      <c r="M21" s="34"/>
      <c r="N21" s="20">
        <f t="shared" si="1"/>
        <v>0</v>
      </c>
      <c r="O21" s="9"/>
    </row>
    <row r="22" spans="1:15" s="10" customFormat="1" ht="15.75" customHeight="1">
      <c r="A22" s="31">
        <f t="shared" si="2"/>
        <v>15</v>
      </c>
      <c r="B22" s="35">
        <v>1449975</v>
      </c>
      <c r="C22" s="35">
        <v>417465</v>
      </c>
      <c r="D22" s="36" t="s">
        <v>46</v>
      </c>
      <c r="E22" s="37" t="s">
        <v>33</v>
      </c>
      <c r="F22" s="38">
        <v>2</v>
      </c>
      <c r="G22" s="28" t="s">
        <v>26</v>
      </c>
      <c r="H22" s="29">
        <v>38</v>
      </c>
      <c r="I22" s="32"/>
      <c r="J22" s="33"/>
      <c r="K22" s="30">
        <v>740.07</v>
      </c>
      <c r="L22" s="30">
        <f t="shared" si="3"/>
        <v>1480.14</v>
      </c>
      <c r="M22" s="34"/>
      <c r="N22" s="20">
        <f t="shared" si="1"/>
        <v>0</v>
      </c>
      <c r="O22" s="9"/>
    </row>
    <row r="23" spans="1:15" s="10" customFormat="1" ht="15.75" customHeight="1">
      <c r="A23" s="31">
        <f t="shared" si="2"/>
        <v>16</v>
      </c>
      <c r="B23" s="35">
        <v>1449094</v>
      </c>
      <c r="C23" s="35">
        <v>417983</v>
      </c>
      <c r="D23" s="36" t="s">
        <v>47</v>
      </c>
      <c r="E23" s="37" t="s">
        <v>33</v>
      </c>
      <c r="F23" s="38">
        <v>1</v>
      </c>
      <c r="G23" s="28" t="s">
        <v>26</v>
      </c>
      <c r="H23" s="29">
        <v>38</v>
      </c>
      <c r="I23" s="32"/>
      <c r="J23" s="33"/>
      <c r="K23" s="30">
        <v>501.96</v>
      </c>
      <c r="L23" s="30">
        <f t="shared" si="3"/>
        <v>501.96</v>
      </c>
      <c r="M23" s="34"/>
      <c r="N23" s="20">
        <f t="shared" si="1"/>
        <v>0</v>
      </c>
      <c r="O23" s="9"/>
    </row>
    <row r="24" spans="1:15" s="10" customFormat="1" ht="15.75" customHeight="1">
      <c r="A24" s="31">
        <f t="shared" si="2"/>
        <v>17</v>
      </c>
      <c r="B24" s="35">
        <v>1163475</v>
      </c>
      <c r="C24" s="35">
        <v>418701</v>
      </c>
      <c r="D24" s="36" t="s">
        <v>48</v>
      </c>
      <c r="E24" s="37" t="s">
        <v>33</v>
      </c>
      <c r="F24" s="38">
        <v>8</v>
      </c>
      <c r="G24" s="28" t="s">
        <v>26</v>
      </c>
      <c r="H24" s="29">
        <v>38</v>
      </c>
      <c r="I24" s="32"/>
      <c r="J24" s="33"/>
      <c r="K24" s="30">
        <v>392.51</v>
      </c>
      <c r="L24" s="30">
        <f t="shared" si="3"/>
        <v>3140.08</v>
      </c>
      <c r="M24" s="34"/>
      <c r="N24" s="20">
        <f t="shared" si="1"/>
        <v>0</v>
      </c>
      <c r="O24" s="9"/>
    </row>
    <row r="25" spans="1:15" s="10" customFormat="1" ht="15.75" customHeight="1">
      <c r="A25" s="31">
        <f t="shared" si="2"/>
        <v>18</v>
      </c>
      <c r="B25" s="35">
        <v>1157118</v>
      </c>
      <c r="C25" s="35">
        <v>418864</v>
      </c>
      <c r="D25" s="36" t="s">
        <v>49</v>
      </c>
      <c r="E25" s="37" t="s">
        <v>33</v>
      </c>
      <c r="F25" s="38">
        <v>2</v>
      </c>
      <c r="G25" s="28" t="s">
        <v>26</v>
      </c>
      <c r="H25" s="29">
        <v>38</v>
      </c>
      <c r="I25" s="32"/>
      <c r="J25" s="33"/>
      <c r="K25" s="30">
        <v>515.54</v>
      </c>
      <c r="L25" s="30">
        <f t="shared" si="3"/>
        <v>1031.08</v>
      </c>
      <c r="M25" s="34"/>
      <c r="N25" s="20">
        <f t="shared" si="1"/>
        <v>0</v>
      </c>
      <c r="O25" s="9"/>
    </row>
    <row r="26" spans="1:15" s="10" customFormat="1" ht="15.75" customHeight="1">
      <c r="A26" s="31">
        <f t="shared" si="2"/>
        <v>19</v>
      </c>
      <c r="B26" s="35">
        <v>1449093</v>
      </c>
      <c r="C26" s="35">
        <v>418983</v>
      </c>
      <c r="D26" s="36" t="s">
        <v>50</v>
      </c>
      <c r="E26" s="37" t="s">
        <v>33</v>
      </c>
      <c r="F26" s="38">
        <v>2</v>
      </c>
      <c r="G26" s="28" t="s">
        <v>26</v>
      </c>
      <c r="H26" s="29">
        <v>38</v>
      </c>
      <c r="I26" s="32"/>
      <c r="J26" s="33"/>
      <c r="K26" s="30">
        <v>496.67</v>
      </c>
      <c r="L26" s="30">
        <f t="shared" si="3"/>
        <v>993.34</v>
      </c>
      <c r="M26" s="34"/>
      <c r="N26" s="20">
        <f t="shared" si="1"/>
        <v>0</v>
      </c>
      <c r="O26" s="9"/>
    </row>
    <row r="27" spans="1:15" s="4" customFormat="1" ht="16.5" customHeight="1">
      <c r="A27" s="23"/>
      <c r="B27" s="24"/>
      <c r="C27" s="24"/>
      <c r="D27" s="24"/>
      <c r="E27" s="24"/>
      <c r="F27" s="24"/>
      <c r="G27" s="28"/>
      <c r="H27" s="24"/>
      <c r="I27" s="24"/>
      <c r="J27" s="24"/>
      <c r="K27" s="25" t="s">
        <v>3</v>
      </c>
      <c r="L27" s="39">
        <f>SUM(L8:L26)</f>
        <v>103941.09000000001</v>
      </c>
      <c r="M27" s="25" t="s">
        <v>3</v>
      </c>
      <c r="N27" s="21">
        <f>SUBTOTAL(9,N8:N26)</f>
        <v>0</v>
      </c>
      <c r="O27" s="15" t="s">
        <v>20</v>
      </c>
    </row>
    <row r="28" spans="1:15" ht="25.5" customHeight="1">
      <c r="A28" s="53" t="s">
        <v>19</v>
      </c>
      <c r="B28" s="54"/>
      <c r="C28" s="54"/>
      <c r="D28" s="54"/>
      <c r="E28" s="54"/>
      <c r="F28" s="54"/>
      <c r="G28" s="54"/>
      <c r="H28" s="54"/>
      <c r="I28" s="26"/>
      <c r="J28" s="26"/>
      <c r="K28" s="26"/>
      <c r="L28" s="40">
        <f>L27*1.2</f>
        <v>124729.308</v>
      </c>
      <c r="M28" s="26"/>
      <c r="N28" s="27">
        <f>N27*1.2</f>
        <v>0</v>
      </c>
      <c r="O28" s="14" t="s">
        <v>32</v>
      </c>
    </row>
    <row r="29" spans="1:15" s="7" customFormat="1" ht="23.25" customHeight="1">
      <c r="A29" s="56" t="s">
        <v>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 ht="15.75" customHeight="1">
      <c r="A30" s="47" t="s">
        <v>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5.75" customHeight="1">
      <c r="A31" s="47" t="s">
        <v>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5.75" customHeight="1">
      <c r="A32" s="47" t="s">
        <v>28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6" ht="60" customHeight="1">
      <c r="A33" s="47" t="s">
        <v>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16"/>
    </row>
    <row r="34" spans="1:12" ht="28.5" customHeight="1">
      <c r="A34" s="62" t="s">
        <v>21</v>
      </c>
      <c r="B34" s="62"/>
      <c r="C34" s="62"/>
      <c r="D34" s="62"/>
      <c r="E34" s="62"/>
      <c r="F34" s="17"/>
      <c r="G34" s="18"/>
      <c r="H34" s="18"/>
      <c r="I34" s="3"/>
      <c r="J34" s="18" t="s">
        <v>22</v>
      </c>
      <c r="K34" s="19"/>
      <c r="L34" s="19"/>
    </row>
    <row r="35" spans="1:12" ht="28.5" customHeight="1">
      <c r="A35" s="57" t="s">
        <v>23</v>
      </c>
      <c r="B35" s="57" t="s">
        <v>24</v>
      </c>
      <c r="C35" s="57"/>
      <c r="D35" s="57"/>
      <c r="E35" s="57"/>
      <c r="F35" s="58" t="s">
        <v>25</v>
      </c>
      <c r="G35" s="58"/>
      <c r="H35" s="58"/>
      <c r="I35" s="3"/>
      <c r="J35" s="19"/>
      <c r="K35" s="19"/>
      <c r="L35" s="19"/>
    </row>
    <row r="36" spans="4:13" ht="15">
      <c r="D36" s="3"/>
      <c r="E36" s="6"/>
      <c r="F36" s="3"/>
      <c r="G36" s="3"/>
      <c r="H36" s="3"/>
      <c r="I36" s="3"/>
      <c r="J36" s="3"/>
      <c r="K36" s="3"/>
      <c r="L36" s="3"/>
      <c r="M36" s="7"/>
    </row>
  </sheetData>
  <sheetProtection/>
  <autoFilter ref="A7:O27"/>
  <mergeCells count="26">
    <mergeCell ref="A30:O30"/>
    <mergeCell ref="A29:O29"/>
    <mergeCell ref="A28:H28"/>
    <mergeCell ref="A35:E35"/>
    <mergeCell ref="F35:H35"/>
    <mergeCell ref="F5:F6"/>
    <mergeCell ref="I5:I6"/>
    <mergeCell ref="G5:H5"/>
    <mergeCell ref="K4:K6"/>
    <mergeCell ref="A34:E34"/>
    <mergeCell ref="A33:O33"/>
    <mergeCell ref="A32:O32"/>
    <mergeCell ref="A31:O31"/>
    <mergeCell ref="L4:L6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C5:C6"/>
  </mergeCells>
  <dataValidations count="2">
    <dataValidation operator="lessThanOrEqual" allowBlank="1" showInputMessage="1" showErrorMessage="1" sqref="B8:B26"/>
    <dataValidation type="decimal" allowBlank="1" showErrorMessage="1" errorTitle="Ошибка!" error="Значение должно быть числом" sqref="F8:F26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2019-06-17T07:46:02Z</dcterms:modified>
  <cp:category/>
  <cp:version/>
  <cp:contentType/>
  <cp:contentStatus/>
</cp:coreProperties>
</file>