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'РНХн'!$A$7:$O$11</definedName>
    <definedName name="_xlnm.Print_Area" localSheetId="0">'РНХн'!$A$1:$O$19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<sst xmlns="http://schemas.openxmlformats.org/spreadsheetml/2006/main" count="44" uniqueCount="38">
  <si>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</si>
  <si>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</si>
  <si>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</si>
  <si>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</si>
  <si>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</si>
  <si>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</si>
  <si>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</si>
  <si>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</si>
  <si>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</si>
  <si>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</si>
  <si>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</si>
  <si>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</si>
  <si>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</si>
  <si>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</si>
  <si>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</si>
  <si>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</si>
  <si>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</si>
  <si>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</si>
  <si>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</si>
  <si>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</si>
  <si>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</si>
  <si>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</si>
  <si>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</si>
  <si>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</si>
  <si>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</si>
  <si>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</si>
  <si>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</si>
  <si>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</si>
  <si>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</si>
  <si>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</si>
  <si>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</si>
  <si>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</si>
  <si>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</si>
  <si>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РЕГУЛИР.ТРУБОПРОВ. АРМАТУРА 88-21115 DN40 PN40  ПОЗ.PV6256c</t>
  </si>
  <si>
    <t>Клапан регулирующий Fisher 8510B DN-150, PN-63, Cv-148,1, НО в к-те фл.,кр.,прок</t>
  </si>
  <si>
    <t>Клапан регулирующий Fisher 8510B DN-200, PN-100, Cv-751,5, НО в к-те фл.,кр.,пр.</t>
  </si>
  <si>
    <t>КМП</t>
  </si>
  <si>
    <t>Лот № 72 - Клапана Fisher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</si>
</sst>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1067647</v>
      </c>
      <c r="C8" s="35">
        <v>412949</v>
      </c>
      <c r="D8" s="36" t="s">
        <v>33</v>
      </c>
      <c r="E8" s="37" t="s">
        <v>36</v>
      </c>
      <c r="F8" s="38">
        <v>1</v>
      </c>
      <c r="G8" s="28" t="s">
        <v>26</v>
      </c>
      <c r="H8" s="29">
        <v>38</v>
      </c>
      <c r="I8" s="32"/>
      <c r="J8" s="33"/>
      <c r="K8" s="30">
        <v>146119.44</v>
      </c>
      <c r="L8" s="30">
        <f>(K8*F8)</f>
        <v>146119.44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1247803</v>
      </c>
      <c r="C9" s="35">
        <v>284069</v>
      </c>
      <c r="D9" s="36" t="s">
        <v>34</v>
      </c>
      <c r="E9" s="37" t="s">
        <v>36</v>
      </c>
      <c r="F9" s="38">
        <v>1</v>
      </c>
      <c r="G9" s="28" t="s">
        <v>26</v>
      </c>
      <c r="H9" s="29">
        <v>38</v>
      </c>
      <c r="I9" s="32"/>
      <c r="J9" s="33"/>
      <c r="K9" s="30">
        <v>167568.16</v>
      </c>
      <c r="L9" s="30">
        <f>(K9*F9)</f>
        <v>167568.16</v>
      </c>
      <c r="M9" s="34"/>
      <c r="N9" s="20">
        <f>M9*F9</f>
        <v>0</v>
      </c>
      <c r="O9" s="9"/>
    </row>
    <row r="10" spans="1:15" s="10" customFormat="1" ht="15.75" customHeight="1">
      <c r="A10" s="31">
        <v>3</v>
      </c>
      <c r="B10" s="35">
        <v>1247806</v>
      </c>
      <c r="C10" s="35">
        <v>284070</v>
      </c>
      <c r="D10" s="36" t="s">
        <v>35</v>
      </c>
      <c r="E10" s="37" t="s">
        <v>36</v>
      </c>
      <c r="F10" s="38">
        <v>1</v>
      </c>
      <c r="G10" s="28" t="s">
        <v>26</v>
      </c>
      <c r="H10" s="29">
        <v>38</v>
      </c>
      <c r="I10" s="32"/>
      <c r="J10" s="33"/>
      <c r="K10" s="30">
        <v>237990.88</v>
      </c>
      <c r="L10" s="30">
        <f>(K10*F10)</f>
        <v>237990.88</v>
      </c>
      <c r="M10" s="34"/>
      <c r="N10" s="20">
        <f>M10*F10</f>
        <v>0</v>
      </c>
      <c r="O10" s="9"/>
    </row>
    <row r="11" spans="1:15" s="4" customFormat="1" ht="16.5" customHeight="1">
      <c r="A11" s="23"/>
      <c r="B11" s="24"/>
      <c r="C11" s="24"/>
      <c r="D11" s="24"/>
      <c r="E11" s="24"/>
      <c r="F11" s="24"/>
      <c r="G11" s="28"/>
      <c r="H11" s="24"/>
      <c r="I11" s="24"/>
      <c r="J11" s="24"/>
      <c r="K11" s="25" t="s">
        <v>3</v>
      </c>
      <c r="L11" s="39">
        <f>SUM(L8:L10)</f>
        <v>551678.48</v>
      </c>
      <c r="M11" s="25" t="s">
        <v>3</v>
      </c>
      <c r="N11" s="21">
        <f>SUBTOTAL(9,N8:N10)</f>
        <v>0</v>
      </c>
      <c r="O11" s="15" t="s">
        <v>20</v>
      </c>
    </row>
    <row r="12" spans="1:15" ht="25.5" customHeight="1">
      <c r="A12" s="45" t="s">
        <v>19</v>
      </c>
      <c r="B12" s="53"/>
      <c r="C12" s="53"/>
      <c r="D12" s="53"/>
      <c r="E12" s="53"/>
      <c r="F12" s="53"/>
      <c r="G12" s="53"/>
      <c r="H12" s="53"/>
      <c r="I12" s="26"/>
      <c r="J12" s="26"/>
      <c r="K12" s="26"/>
      <c r="L12" s="40">
        <f>L11*1.2</f>
        <v>662014.176</v>
      </c>
      <c r="M12" s="26"/>
      <c r="N12" s="27">
        <f>N11*1.2</f>
        <v>0</v>
      </c>
      <c r="O12" s="14" t="s">
        <v>32</v>
      </c>
    </row>
    <row r="13" spans="1:15" s="7" customFormat="1" ht="23.25" customHeight="1">
      <c r="A13" s="62" t="s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15.75">
      <c r="A14" s="61" t="s">
        <v>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15.75">
      <c r="A15" s="61" t="s">
        <v>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5" ht="15.75">
      <c r="A16" s="61" t="s">
        <v>28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6" ht="60" customHeight="1">
      <c r="A17" s="61" t="s">
        <v>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6"/>
    </row>
    <row r="18" spans="1:12" ht="28.5" customHeight="1">
      <c r="A18" s="60" t="s">
        <v>21</v>
      </c>
      <c r="B18" s="60"/>
      <c r="C18" s="60"/>
      <c r="D18" s="60"/>
      <c r="E18" s="60"/>
      <c r="F18" s="17"/>
      <c r="G18" s="18"/>
      <c r="H18" s="18"/>
      <c r="I18" s="3"/>
      <c r="J18" s="18" t="s">
        <v>22</v>
      </c>
      <c r="K18" s="19"/>
      <c r="L18" s="19"/>
    </row>
    <row r="19" spans="1:12" ht="28.5" customHeight="1">
      <c r="A19" s="41" t="s">
        <v>23</v>
      </c>
      <c r="B19" s="41" t="s">
        <v>24</v>
      </c>
      <c r="C19" s="41"/>
      <c r="D19" s="41"/>
      <c r="E19" s="41"/>
      <c r="F19" s="42" t="s">
        <v>25</v>
      </c>
      <c r="G19" s="42"/>
      <c r="H19" s="42"/>
      <c r="I19" s="3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O11"/>
  <mergeCells count="26">
    <mergeCell ref="M4:M6"/>
    <mergeCell ref="D5:D6"/>
    <mergeCell ref="A4:A6"/>
    <mergeCell ref="A18:E18"/>
    <mergeCell ref="A17:O17"/>
    <mergeCell ref="A16:O16"/>
    <mergeCell ref="A13:O13"/>
    <mergeCell ref="A15:O15"/>
    <mergeCell ref="A14:O14"/>
    <mergeCell ref="C5:C6"/>
    <mergeCell ref="L4:L6"/>
    <mergeCell ref="A12:H12"/>
    <mergeCell ref="A1:O1"/>
    <mergeCell ref="A2:O2"/>
    <mergeCell ref="B4:J4"/>
    <mergeCell ref="N4:N6"/>
    <mergeCell ref="O4:O6"/>
    <mergeCell ref="E5:E6"/>
    <mergeCell ref="B5:B6"/>
    <mergeCell ref="J5:J6"/>
    <mergeCell ref="A19:E19"/>
    <mergeCell ref="F19:H19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10"/>
    <dataValidation type="decimal" allowBlank="1" showErrorMessage="1" errorTitle="Ошибка!" error="Значение должно быть числом" sqref="F8:F10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2019-10-17T13:11:05Z</dcterms:modified>
  <cp:category/>
  <cp:version/>
  <cp:contentType/>
  <cp:contentStatus/>
</cp:coreProperties>
</file>