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'РНХн'!$A$7:$N$13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<sst xmlns="http://schemas.openxmlformats.org/spreadsheetml/2006/main" count="52" uniqueCount="42">
  <si>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</si>
  <si>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</si>
  <si>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</si>
  <si>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</si>
  <si>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</si>
  <si>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</si>
  <si>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</si>
  <si>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</si>
  <si>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</si>
  <si>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</si>
  <si>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</si>
  <si>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</si>
  <si>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</si>
  <si>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</si>
  <si>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</si>
  <si>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</si>
  <si>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</si>
  <si>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</si>
  <si>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</si>
  <si>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</si>
  <si>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</si>
  <si>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</si>
  <si>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</si>
  <si>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</si>
  <si>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</si>
  <si>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</si>
  <si>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</si>
  <si>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</si>
  <si>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</si>
  <si>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</si>
  <si>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</si>
  <si>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371419</t>
  </si>
  <si>
    <t>371430</t>
  </si>
  <si>
    <t>371461</t>
  </si>
  <si>
    <t>371462</t>
  </si>
  <si>
    <t>371560</t>
  </si>
  <si>
    <t>Шкаф распределительный MES 80.60.25</t>
  </si>
  <si>
    <t>Шкаф коммутационный ШК-6КВ б/у</t>
  </si>
  <si>
    <t>Шкаф ПЛК 3000-FE-822</t>
  </si>
  <si>
    <t>Шкаф ШПТ-80 П-0813-1909-01</t>
  </si>
  <si>
    <t>Шкаф ШПТ.1-60.60.60 В-тип</t>
  </si>
  <si>
    <t>Лот № 2020-8Б - Электрошкафы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</si>
</sst>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6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3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quotePrefix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43" fontId="55" fillId="34" borderId="10" xfId="67" applyNumberFormat="1" applyFont="1" applyFill="1" applyBorder="1" applyAlignment="1">
      <alignment horizontal="center" vertical="center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7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2" t="s">
        <v>15</v>
      </c>
      <c r="M3" s="13"/>
      <c r="N3" s="13"/>
    </row>
    <row r="4" spans="1:14" s="3" customFormat="1" ht="22.5" customHeight="1">
      <c r="A4" s="55" t="s">
        <v>0</v>
      </c>
      <c r="B4" s="46"/>
      <c r="C4" s="46"/>
      <c r="D4" s="46"/>
      <c r="E4" s="46"/>
      <c r="F4" s="46"/>
      <c r="G4" s="46"/>
      <c r="H4" s="46"/>
      <c r="I4" s="47"/>
      <c r="J4" s="61" t="s">
        <v>26</v>
      </c>
      <c r="K4" s="42" t="s">
        <v>27</v>
      </c>
      <c r="L4" s="48" t="s">
        <v>16</v>
      </c>
      <c r="M4" s="48" t="s">
        <v>17</v>
      </c>
      <c r="N4" s="48" t="s">
        <v>3</v>
      </c>
    </row>
    <row r="5" spans="1:14" s="3" customFormat="1" ht="25.5" customHeight="1">
      <c r="A5" s="56"/>
      <c r="B5" s="48" t="s">
        <v>28</v>
      </c>
      <c r="C5" s="48" t="s">
        <v>14</v>
      </c>
      <c r="D5" s="48" t="s">
        <v>9</v>
      </c>
      <c r="E5" s="48" t="s">
        <v>10</v>
      </c>
      <c r="F5" s="45" t="s">
        <v>11</v>
      </c>
      <c r="G5" s="47"/>
      <c r="H5" s="48" t="s">
        <v>12</v>
      </c>
      <c r="I5" s="48" t="s">
        <v>13</v>
      </c>
      <c r="J5" s="62"/>
      <c r="K5" s="43"/>
      <c r="L5" s="52"/>
      <c r="M5" s="52"/>
      <c r="N5" s="52"/>
    </row>
    <row r="6" spans="1:14" s="3" customFormat="1" ht="26.25" customHeight="1">
      <c r="A6" s="57"/>
      <c r="B6" s="49"/>
      <c r="C6" s="49"/>
      <c r="D6" s="49"/>
      <c r="E6" s="49"/>
      <c r="F6" s="11" t="s">
        <v>4</v>
      </c>
      <c r="G6" s="11" t="s">
        <v>5</v>
      </c>
      <c r="H6" s="49"/>
      <c r="I6" s="49"/>
      <c r="J6" s="63"/>
      <c r="K6" s="44"/>
      <c r="L6" s="49"/>
      <c r="M6" s="49"/>
      <c r="N6" s="4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10" customFormat="1" ht="15.75">
      <c r="A8" s="32">
        <v>1</v>
      </c>
      <c r="B8" s="35" t="s">
        <v>31</v>
      </c>
      <c r="C8" s="34" t="s">
        <v>36</v>
      </c>
      <c r="D8" s="36" t="s">
        <v>30</v>
      </c>
      <c r="E8" s="36">
        <v>1</v>
      </c>
      <c r="F8" s="37" t="s">
        <v>24</v>
      </c>
      <c r="G8" s="40">
        <v>36</v>
      </c>
      <c r="H8" s="38"/>
      <c r="I8" s="39"/>
      <c r="J8" s="41">
        <v>144641.96</v>
      </c>
      <c r="K8" s="29">
        <f>(J8*E8)</f>
        <v>144641.96</v>
      </c>
      <c r="L8" s="33"/>
      <c r="M8" s="20"/>
      <c r="N8" s="9"/>
    </row>
    <row r="9" spans="1:14" s="10" customFormat="1" ht="15.75" customHeight="1">
      <c r="A9" s="32">
        <v>2</v>
      </c>
      <c r="B9" s="35" t="s">
        <v>32</v>
      </c>
      <c r="C9" s="34" t="s">
        <v>37</v>
      </c>
      <c r="D9" s="36" t="s">
        <v>30</v>
      </c>
      <c r="E9" s="36">
        <v>1</v>
      </c>
      <c r="F9" s="37" t="s">
        <v>24</v>
      </c>
      <c r="G9" s="40">
        <v>36</v>
      </c>
      <c r="H9" s="38"/>
      <c r="I9" s="39"/>
      <c r="J9" s="41">
        <v>288587</v>
      </c>
      <c r="K9" s="29">
        <f>(J9*E9)</f>
        <v>288587</v>
      </c>
      <c r="L9" s="33"/>
      <c r="M9" s="20"/>
      <c r="N9" s="9"/>
    </row>
    <row r="10" spans="1:14" s="10" customFormat="1" ht="15.75" customHeight="1">
      <c r="A10" s="32">
        <v>3</v>
      </c>
      <c r="B10" s="35" t="s">
        <v>33</v>
      </c>
      <c r="C10" s="34" t="s">
        <v>38</v>
      </c>
      <c r="D10" s="36" t="s">
        <v>30</v>
      </c>
      <c r="E10" s="36">
        <v>1</v>
      </c>
      <c r="F10" s="37" t="s">
        <v>24</v>
      </c>
      <c r="G10" s="40">
        <v>36</v>
      </c>
      <c r="H10" s="38"/>
      <c r="I10" s="39"/>
      <c r="J10" s="41">
        <v>1372272.86</v>
      </c>
      <c r="K10" s="29">
        <f>(J10*E10)</f>
        <v>1372272.86</v>
      </c>
      <c r="L10" s="33"/>
      <c r="M10" s="20"/>
      <c r="N10" s="9"/>
    </row>
    <row r="11" spans="1:14" s="10" customFormat="1" ht="15.75" customHeight="1">
      <c r="A11" s="32">
        <v>4</v>
      </c>
      <c r="B11" s="35" t="s">
        <v>34</v>
      </c>
      <c r="C11" s="34" t="s">
        <v>39</v>
      </c>
      <c r="D11" s="36" t="s">
        <v>30</v>
      </c>
      <c r="E11" s="36">
        <v>1</v>
      </c>
      <c r="F11" s="37" t="s">
        <v>24</v>
      </c>
      <c r="G11" s="40">
        <v>36</v>
      </c>
      <c r="H11" s="38"/>
      <c r="I11" s="39"/>
      <c r="J11" s="41">
        <v>939845.97</v>
      </c>
      <c r="K11" s="29">
        <f>J11*E11</f>
        <v>939845.97</v>
      </c>
      <c r="L11" s="33"/>
      <c r="M11" s="20"/>
      <c r="N11" s="9"/>
    </row>
    <row r="12" spans="1:14" s="10" customFormat="1" ht="15.75" customHeight="1">
      <c r="A12" s="32">
        <v>5</v>
      </c>
      <c r="B12" s="35" t="s">
        <v>35</v>
      </c>
      <c r="C12" s="34" t="s">
        <v>40</v>
      </c>
      <c r="D12" s="36" t="s">
        <v>30</v>
      </c>
      <c r="E12" s="36">
        <v>1</v>
      </c>
      <c r="F12" s="37" t="s">
        <v>24</v>
      </c>
      <c r="G12" s="40">
        <v>36</v>
      </c>
      <c r="H12" s="38"/>
      <c r="I12" s="39"/>
      <c r="J12" s="41">
        <v>887558.94</v>
      </c>
      <c r="K12" s="29">
        <f>(J12*E12)</f>
        <v>887558.94</v>
      </c>
      <c r="L12" s="33"/>
      <c r="M12" s="20"/>
      <c r="N12" s="9"/>
    </row>
    <row r="13" spans="1:14" s="4" customFormat="1" ht="16.5" customHeight="1">
      <c r="A13" s="23"/>
      <c r="B13" s="24"/>
      <c r="C13" s="24"/>
      <c r="D13" s="24"/>
      <c r="E13" s="24"/>
      <c r="F13" s="28"/>
      <c r="G13" s="24"/>
      <c r="H13" s="24"/>
      <c r="I13" s="24"/>
      <c r="J13" s="25" t="s">
        <v>2</v>
      </c>
      <c r="K13" s="30">
        <f>SUM(K8:K12)</f>
        <v>3632906.73</v>
      </c>
      <c r="L13" s="25" t="s">
        <v>2</v>
      </c>
      <c r="M13" s="21" t="e">
        <f>SUBTOTAL(9,#REF!)</f>
        <v>#REF!</v>
      </c>
      <c r="N13" s="15" t="s">
        <v>19</v>
      </c>
    </row>
    <row r="14" spans="1:14" ht="25.5" customHeight="1">
      <c r="A14" s="45" t="s">
        <v>18</v>
      </c>
      <c r="B14" s="46"/>
      <c r="C14" s="46"/>
      <c r="D14" s="46"/>
      <c r="E14" s="46"/>
      <c r="F14" s="46"/>
      <c r="G14" s="46"/>
      <c r="H14" s="26"/>
      <c r="I14" s="26"/>
      <c r="J14" s="26"/>
      <c r="K14" s="31">
        <f>ROUND(K13*1.2,2)</f>
        <v>4359488.08</v>
      </c>
      <c r="L14" s="26"/>
      <c r="M14" s="27" t="e">
        <f>M13*1.2</f>
        <v>#REF!</v>
      </c>
      <c r="N14" s="14" t="s">
        <v>29</v>
      </c>
    </row>
    <row r="15" spans="1:14" s="7" customFormat="1" ht="23.25" customHeight="1">
      <c r="A15" s="60" t="s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ht="15.75" customHeight="1">
      <c r="A16" s="59" t="s">
        <v>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5.75" customHeight="1">
      <c r="A17" s="59" t="s">
        <v>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5.75" customHeight="1">
      <c r="A18" s="59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5" ht="60" customHeight="1">
      <c r="A19" s="59" t="s">
        <v>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6"/>
    </row>
    <row r="20" spans="1:11" ht="28.5" customHeight="1">
      <c r="A20" s="58" t="s">
        <v>20</v>
      </c>
      <c r="B20" s="58"/>
      <c r="C20" s="58"/>
      <c r="D20" s="58"/>
      <c r="E20" s="17"/>
      <c r="F20" s="18"/>
      <c r="G20" s="18"/>
      <c r="H20" s="3"/>
      <c r="I20" s="18" t="s">
        <v>21</v>
      </c>
      <c r="J20" s="19"/>
      <c r="K20" s="19"/>
    </row>
    <row r="21" spans="1:11" ht="28.5" customHeight="1">
      <c r="A21" s="53" t="s">
        <v>22</v>
      </c>
      <c r="B21" s="53"/>
      <c r="C21" s="53"/>
      <c r="D21" s="53"/>
      <c r="E21" s="54" t="s">
        <v>23</v>
      </c>
      <c r="F21" s="54"/>
      <c r="G21" s="54"/>
      <c r="H21" s="3"/>
      <c r="I21" s="19"/>
      <c r="J21" s="19"/>
      <c r="K21" s="19"/>
    </row>
    <row r="22" spans="3:12" ht="15">
      <c r="C22" s="3"/>
      <c r="D22" s="6"/>
      <c r="E22" s="3"/>
      <c r="F22" s="3"/>
      <c r="G22" s="3"/>
      <c r="H22" s="3"/>
      <c r="I22" s="3"/>
      <c r="J22" s="3"/>
      <c r="K22" s="3"/>
      <c r="L22" s="7"/>
    </row>
  </sheetData>
  <sheetProtection/>
  <autoFilter ref="A7:N13"/>
  <mergeCells count="25">
    <mergeCell ref="A16:N16"/>
    <mergeCell ref="D5:D6"/>
    <mergeCell ref="I5:I6"/>
    <mergeCell ref="L4:L6"/>
    <mergeCell ref="J4:J6"/>
    <mergeCell ref="H5:H6"/>
    <mergeCell ref="A21:D21"/>
    <mergeCell ref="E21:G21"/>
    <mergeCell ref="C5:C6"/>
    <mergeCell ref="A4:A6"/>
    <mergeCell ref="A20:D20"/>
    <mergeCell ref="B5:B6"/>
    <mergeCell ref="A19:N19"/>
    <mergeCell ref="A18:N18"/>
    <mergeCell ref="A15:N15"/>
    <mergeCell ref="A17:N17"/>
    <mergeCell ref="K4:K6"/>
    <mergeCell ref="A14:G14"/>
    <mergeCell ref="F5:G5"/>
    <mergeCell ref="E5:E6"/>
    <mergeCell ref="A1:N1"/>
    <mergeCell ref="A2:N2"/>
    <mergeCell ref="B4:I4"/>
    <mergeCell ref="M4:M6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2020-03-12T13:00:43Z</dcterms:modified>
  <cp:category/>
  <cp:version/>
  <cp:contentType/>
  <cp:contentStatus/>
</cp:coreProperties>
</file>