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25" windowWidth="12720" windowHeight="11235" activeTab="0"/>
  </bookViews>
  <sheets>
    <sheet name="РНХн" sheetId="1" r:id="rId1"/>
  </sheets>
  <definedNames>
    <definedName name="_xlnm._FilterDatabase" localSheetId="0" hidden="1">'РНХн'!$A$7:$N$44</definedName>
    <definedName name="_xlnm.Print_Area" localSheetId="0">'РНХн'!$A$1:$N$52</definedName>
  </definedNames>
  <calcPr fullCalcOnLoad="1"/>
</workbook>
</file>

<file path=xl/sharedStrings.xml><?xml version="1.0" encoding="utf-8"?>
<sst xmlns="http://schemas.openxmlformats.org/spreadsheetml/2006/main" count="145" uniqueCount="76">
  <si>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</si>
  <si>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</si>
  <si>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</si>
  <si>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</si>
  <si>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</si>
  <si>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</si>
  <si>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</si>
  <si>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</si>
  <si>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</si>
  <si>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</si>
  <si>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</si>
  <si>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</si>
  <si>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Партия</t>
  </si>
  <si>
    <t>Период размещения</t>
  </si>
  <si>
    <t>Наименование МТР</t>
  </si>
  <si>
    <t>Область для заполнения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</si>
  <si>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</si>
  <si>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</si>
  <si>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</si>
  <si>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</si>
  <si>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</si>
  <si>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ФИО</t>
  </si>
  <si>
    <t>Исп., тел</t>
  </si>
  <si>
    <t>МП</t>
  </si>
  <si>
    <t xml:space="preserve">АО «НК НПЗ» </t>
  </si>
  <si>
    <t>3. Лот неделимый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</si>
  <si>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</si>
  <si>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</si>
  <si>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</si>
  <si>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</si>
  <si>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ШТ</t>
  </si>
  <si>
    <t>кмп</t>
  </si>
  <si>
    <t>шт</t>
  </si>
  <si>
    <t>Лот № 2020-4Л Металлоконструкции от печей</t>
  </si>
  <si>
    <t>К Е- 452.Е-455.Е-456 ПОЛОВОЙ ЛИСТ</t>
  </si>
  <si>
    <t>К Е-452.Е-455.Е-456 НЕСУЩАЯ БАЛКА</t>
  </si>
  <si>
    <t>К Е-704-Е707.Е-709.Е-711 НЕСУЩАЯ БАЛКА</t>
  </si>
  <si>
    <t>К Е-452.Е-455.Е-456 ОПОРНАЯ СТОЙКА</t>
  </si>
  <si>
    <t>К Е-704.Е-707.Е-709.Е-711 ОПОРНАЯ СТОЙКА</t>
  </si>
  <si>
    <t>К Е-403.Е-405 СЕГМЕНТ ПЛОЩАДКИ</t>
  </si>
  <si>
    <t>К Е-452.Е-455.Е-456 СЕГМЕНТ ПЛОЩАДКИ</t>
  </si>
  <si>
    <t>К Е-704.Е-707.Е-709.Е-711 СЕГМЕНТ ПЛОЩАДКИ</t>
  </si>
  <si>
    <t>К Е-452.Е-455.Е-456 СВЯЗЬ ЖЕСТКОСТИ</t>
  </si>
  <si>
    <t>К Е-4 03.Е-405 БАРЬЕР</t>
  </si>
  <si>
    <t>К Е-452.Е-455.Е-456 БАРЬЕР</t>
  </si>
  <si>
    <t>К Е-704.Е-707.Е-709.Е-711 БАРЬЕР</t>
  </si>
  <si>
    <t>К Е-403.Е-405 КОНСОЛЬ ПЛОЩАДКИ СТЕНЫ</t>
  </si>
  <si>
    <t>К Е-452.Е-455.Е-456 КОНСОЛЬ ПЛОЩАДКИ</t>
  </si>
  <si>
    <t>К Е-704 _Е707.Е-709.Е-711 КОНСОЛЬ ПЛОЩАДКИ</t>
  </si>
  <si>
    <t>К Е-452.Е-455.Е-456 БАЛКА</t>
  </si>
  <si>
    <t>К Е-452.Е-455.Е-456 РИГЕЛЬ КОРПУСА ТРУБЫ</t>
  </si>
  <si>
    <t>К Е-452.Е-455.Е-456 ВОЛНИСТАЯ ЛИСТ. СТАЛЬ</t>
  </si>
  <si>
    <t>К Е-452.Е-455.Е-456 УПЛОТНИТЕЛЬНАЯ ЖЕСТЬ</t>
  </si>
  <si>
    <t>К Е-452.Е-455. РОТОР 2130-4-32 N/25M</t>
  </si>
  <si>
    <t>К Е-456 РОТОР 1520-4-12N/22AYP</t>
  </si>
  <si>
    <t>К Е-452.Е-455 УЗЕЛ ЗАБОРА ВОЗДУХА</t>
  </si>
  <si>
    <t>К Е-456 УЗЕЛ ЗАБОРА ВОЗДУХА</t>
  </si>
  <si>
    <t>ЛЮК</t>
  </si>
  <si>
    <t>БАК ДЛЯ СЛИВА КОНДЕНСАТА 3/3 0 204</t>
  </si>
  <si>
    <t>БАК ДЛЯ СЛИВА КОНДЕНСАТА 3/3 0 205</t>
  </si>
  <si>
    <t>ЕМКОСТЬ Y-6,3 ЗАКАЗ 0202</t>
  </si>
  <si>
    <t>КЛАПАН ОБРАТНЫЙ Д-400</t>
  </si>
  <si>
    <t>КЛАПАН Д-500</t>
  </si>
  <si>
    <t>КЛАПАН ОГНЕЗАДЕРЖИВАЗСЩИЙ 500*5 00</t>
  </si>
  <si>
    <t>АНКЕРНЫЕ БОЛТЫ</t>
  </si>
  <si>
    <t>030160</t>
  </si>
  <si>
    <t>К Е-704.Е-707.Е-709.Е-711  ПОЛОВОЙ ЛИСТ</t>
  </si>
  <si>
    <t>371921</t>
  </si>
  <si>
    <t>ЕМКОСТЬ 2.5 М3</t>
  </si>
  <si>
    <t>371922</t>
  </si>
  <si>
    <t>ЕМКОСТЬ Y- 3.2  М3</t>
  </si>
  <si>
    <t>374253</t>
  </si>
  <si>
    <t>ЕМКОСТЬ ГЭЭ 1-16-0.6</t>
  </si>
  <si>
    <t>КМП</t>
  </si>
  <si>
    <t>371431</t>
  </si>
  <si>
    <t>Емкость 1 м3 Д800 Н1500 09Г2C 201-1112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</si>
</sst>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5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6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7" fillId="0" borderId="0">
      <alignment/>
      <protection/>
    </xf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3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50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" fontId="9" fillId="33" borderId="10" xfId="0" applyNumberFormat="1" applyFont="1" applyFill="1" applyBorder="1" applyAlignment="1">
      <alignment horizontal="center" vertical="center" wrapText="1"/>
    </xf>
    <xf numFmtId="0" fontId="9" fillId="31" borderId="10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1" fillId="33" borderId="13" xfId="0" applyFont="1" applyFill="1" applyBorder="1" applyAlignment="1">
      <alignment vertical="center" wrapText="1"/>
    </xf>
    <xf numFmtId="4" fontId="1" fillId="33" borderId="10" xfId="0" applyNumberFormat="1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left" vertical="center" wrapText="1"/>
    </xf>
    <xf numFmtId="4" fontId="4" fillId="34" borderId="10" xfId="0" applyNumberFormat="1" applyFont="1" applyFill="1" applyBorder="1" applyAlignment="1">
      <alignment vertical="center" wrapText="1"/>
    </xf>
    <xf numFmtId="171" fontId="1" fillId="34" borderId="10" xfId="64" applyFont="1" applyFill="1" applyBorder="1" applyAlignment="1">
      <alignment horizontal="right" vertical="center" wrapText="1"/>
    </xf>
    <xf numFmtId="0" fontId="53" fillId="35" borderId="10" xfId="0" applyFont="1" applyFill="1" applyBorder="1" applyAlignment="1">
      <alignment horizontal="center" vertical="center" wrapText="1"/>
    </xf>
    <xf numFmtId="0" fontId="51" fillId="35" borderId="10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 wrapText="1"/>
    </xf>
    <xf numFmtId="0" fontId="54" fillId="35" borderId="10" xfId="0" applyFont="1" applyFill="1" applyBorder="1" applyAlignment="1">
      <alignment horizontal="center" vertical="center" wrapText="1"/>
    </xf>
    <xf numFmtId="0" fontId="54" fillId="35" borderId="10" xfId="0" applyFont="1" applyFill="1" applyBorder="1" applyAlignment="1">
      <alignment vertical="center" wrapText="1"/>
    </xf>
    <xf numFmtId="43" fontId="54" fillId="34" borderId="10" xfId="67" applyFont="1" applyFill="1" applyBorder="1" applyAlignment="1">
      <alignment horizontal="center" vertical="center" wrapText="1"/>
    </xf>
    <xf numFmtId="43" fontId="51" fillId="34" borderId="1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4" fillId="0" borderId="18" xfId="0" applyFont="1" applyBorder="1" applyAlignment="1">
      <alignment horizontal="left" vertical="center" wrapText="1"/>
    </xf>
    <xf numFmtId="0" fontId="1" fillId="34" borderId="15" xfId="55" applyFont="1" applyFill="1" applyBorder="1" applyAlignment="1">
      <alignment horizontal="center" vertical="center" wrapText="1"/>
      <protection/>
    </xf>
    <xf numFmtId="0" fontId="1" fillId="34" borderId="16" xfId="55" applyFont="1" applyFill="1" applyBorder="1" applyAlignment="1">
      <alignment horizontal="center" vertical="center" wrapText="1"/>
      <protection/>
    </xf>
    <xf numFmtId="0" fontId="1" fillId="34" borderId="17" xfId="55" applyFont="1" applyFill="1" applyBorder="1" applyAlignment="1">
      <alignment horizontal="center" vertical="center" wrapText="1"/>
      <protection/>
    </xf>
    <xf numFmtId="43" fontId="1" fillId="34" borderId="15" xfId="67" applyFont="1" applyFill="1" applyBorder="1" applyAlignment="1">
      <alignment horizontal="center" vertical="center" wrapText="1"/>
    </xf>
    <xf numFmtId="43" fontId="1" fillId="34" borderId="16" xfId="67" applyFont="1" applyFill="1" applyBorder="1" applyAlignment="1">
      <alignment horizontal="center" vertical="center" wrapText="1"/>
    </xf>
    <xf numFmtId="43" fontId="1" fillId="34" borderId="17" xfId="67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54" fillId="35" borderId="10" xfId="0" applyFont="1" applyFill="1" applyBorder="1" applyAlignment="1" quotePrefix="1">
      <alignment horizontal="center" vertical="center"/>
    </xf>
    <xf numFmtId="0" fontId="54" fillId="35" borderId="10" xfId="0" applyFont="1" applyFill="1" applyBorder="1" applyAlignment="1">
      <alignment horizontal="left" vertical="center" wrapText="1"/>
    </xf>
    <xf numFmtId="0" fontId="54" fillId="35" borderId="10" xfId="0" applyFont="1" applyFill="1" applyBorder="1" applyAlignment="1">
      <alignment horizontal="center" vertical="center"/>
    </xf>
    <xf numFmtId="43" fontId="54" fillId="34" borderId="10" xfId="67" applyNumberFormat="1" applyFont="1" applyFill="1" applyBorder="1" applyAlignment="1">
      <alignment horizontal="center" vertical="center"/>
    </xf>
    <xf numFmtId="0" fontId="54" fillId="35" borderId="10" xfId="0" applyFont="1" applyFill="1" applyBorder="1" applyAlignment="1">
      <alignment horizontal="right" vertical="center" wrapText="1"/>
    </xf>
    <xf numFmtId="0" fontId="54" fillId="35" borderId="10" xfId="0" applyFont="1" applyFill="1" applyBorder="1" applyAlignment="1">
      <alignment horizontal="right" vertical="center"/>
    </xf>
    <xf numFmtId="0" fontId="0" fillId="35" borderId="0" xfId="0" applyFill="1" applyAlignment="1">
      <alignment horizontal="center" vertical="center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3"/>
  <sheetViews>
    <sheetView tabSelected="1" view="pageBreakPreview" zoomScaleSheetLayoutView="100" workbookViewId="0" topLeftCell="A19">
      <selection activeCell="U42" sqref="U42"/>
    </sheetView>
  </sheetViews>
  <sheetFormatPr defaultColWidth="7.00390625" defaultRowHeight="12.75"/>
  <cols>
    <col min="1" max="1" width="4.625" style="1" customWidth="1"/>
    <col min="2" max="2" width="10.625" style="1" customWidth="1"/>
    <col min="3" max="3" width="43.375" style="2" bestFit="1" customWidth="1"/>
    <col min="4" max="4" width="6.125" style="1" customWidth="1"/>
    <col min="5" max="5" width="9.375" style="2" bestFit="1" customWidth="1"/>
    <col min="6" max="6" width="18.625" style="2" customWidth="1"/>
    <col min="7" max="7" width="6.75390625" style="2" bestFit="1" customWidth="1"/>
    <col min="8" max="8" width="10.75390625" style="2" hidden="1" customWidth="1"/>
    <col min="9" max="9" width="14.125" style="2" hidden="1" customWidth="1"/>
    <col min="10" max="10" width="14.375" style="2" customWidth="1"/>
    <col min="11" max="11" width="17.875" style="2" customWidth="1"/>
    <col min="12" max="12" width="23.25390625" style="2" customWidth="1"/>
    <col min="13" max="13" width="22.875" style="2" customWidth="1"/>
    <col min="14" max="14" width="16.375" style="2" customWidth="1"/>
    <col min="15" max="16384" width="7.00390625" style="2" customWidth="1"/>
  </cols>
  <sheetData>
    <row r="1" spans="1:14" ht="27" customHeight="1">
      <c r="A1" s="36" t="s">
        <v>24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ht="27" customHeight="1">
      <c r="A2" s="37" t="s">
        <v>33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3" spans="1:14" ht="15.75" customHeight="1">
      <c r="A3" s="12"/>
      <c r="B3" s="11"/>
      <c r="C3" s="11"/>
      <c r="D3" s="11"/>
      <c r="E3" s="11"/>
      <c r="F3" s="11"/>
      <c r="G3" s="11"/>
      <c r="H3" s="11"/>
      <c r="I3" s="11"/>
      <c r="J3" s="11"/>
      <c r="K3" s="11"/>
      <c r="L3" s="20" t="s">
        <v>15</v>
      </c>
      <c r="M3" s="12"/>
      <c r="N3" s="12"/>
    </row>
    <row r="4" spans="1:14" s="3" customFormat="1" ht="22.5" customHeight="1">
      <c r="A4" s="45" t="s">
        <v>0</v>
      </c>
      <c r="B4" s="38"/>
      <c r="C4" s="38"/>
      <c r="D4" s="38"/>
      <c r="E4" s="38"/>
      <c r="F4" s="38"/>
      <c r="G4" s="38"/>
      <c r="H4" s="38"/>
      <c r="I4" s="39"/>
      <c r="J4" s="51" t="s">
        <v>26</v>
      </c>
      <c r="K4" s="54" t="s">
        <v>27</v>
      </c>
      <c r="L4" s="40" t="s">
        <v>16</v>
      </c>
      <c r="M4" s="40" t="s">
        <v>17</v>
      </c>
      <c r="N4" s="40" t="s">
        <v>3</v>
      </c>
    </row>
    <row r="5" spans="1:14" s="3" customFormat="1" ht="25.5" customHeight="1">
      <c r="A5" s="46"/>
      <c r="B5" s="40" t="s">
        <v>28</v>
      </c>
      <c r="C5" s="40" t="s">
        <v>14</v>
      </c>
      <c r="D5" s="40" t="s">
        <v>9</v>
      </c>
      <c r="E5" s="40" t="s">
        <v>10</v>
      </c>
      <c r="F5" s="57" t="s">
        <v>11</v>
      </c>
      <c r="G5" s="39"/>
      <c r="H5" s="40" t="s">
        <v>12</v>
      </c>
      <c r="I5" s="40" t="s">
        <v>13</v>
      </c>
      <c r="J5" s="52"/>
      <c r="K5" s="55"/>
      <c r="L5" s="41"/>
      <c r="M5" s="41"/>
      <c r="N5" s="41"/>
    </row>
    <row r="6" spans="1:14" s="3" customFormat="1" ht="26.25" customHeight="1">
      <c r="A6" s="47"/>
      <c r="B6" s="42"/>
      <c r="C6" s="42"/>
      <c r="D6" s="42"/>
      <c r="E6" s="42"/>
      <c r="F6" s="10" t="s">
        <v>4</v>
      </c>
      <c r="G6" s="10" t="s">
        <v>5</v>
      </c>
      <c r="H6" s="42"/>
      <c r="I6" s="42"/>
      <c r="J6" s="53"/>
      <c r="K6" s="56"/>
      <c r="L6" s="42"/>
      <c r="M6" s="42"/>
      <c r="N6" s="42"/>
    </row>
    <row r="7" spans="1:14" s="5" customFormat="1" ht="14.2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/>
      <c r="K7" s="9"/>
      <c r="L7" s="8">
        <v>10</v>
      </c>
      <c r="M7" s="8">
        <v>11</v>
      </c>
      <c r="N7" s="9">
        <v>14</v>
      </c>
    </row>
    <row r="8" spans="1:14" s="5" customFormat="1" ht="14.25" customHeight="1">
      <c r="A8" s="30">
        <v>1</v>
      </c>
      <c r="B8" s="32">
        <v>30159</v>
      </c>
      <c r="C8" s="33" t="s">
        <v>34</v>
      </c>
      <c r="D8" s="32" t="s">
        <v>30</v>
      </c>
      <c r="E8" s="62">
        <v>16</v>
      </c>
      <c r="F8" s="29" t="s">
        <v>24</v>
      </c>
      <c r="G8" s="32">
        <v>36</v>
      </c>
      <c r="H8" s="9"/>
      <c r="I8" s="9"/>
      <c r="J8" s="34">
        <v>424.354375</v>
      </c>
      <c r="K8" s="35">
        <f>J8*E8</f>
        <v>6789.67</v>
      </c>
      <c r="L8" s="8"/>
      <c r="M8" s="31"/>
      <c r="N8" s="9"/>
    </row>
    <row r="9" spans="1:14" s="5" customFormat="1" ht="14.25" customHeight="1">
      <c r="A9" s="30">
        <v>2</v>
      </c>
      <c r="B9" s="32">
        <v>30163</v>
      </c>
      <c r="C9" s="33" t="s">
        <v>35</v>
      </c>
      <c r="D9" s="32" t="s">
        <v>30</v>
      </c>
      <c r="E9" s="62">
        <v>6</v>
      </c>
      <c r="F9" s="29" t="s">
        <v>24</v>
      </c>
      <c r="G9" s="32">
        <v>36</v>
      </c>
      <c r="H9" s="9"/>
      <c r="I9" s="9"/>
      <c r="J9" s="34">
        <v>2443.383333333333</v>
      </c>
      <c r="K9" s="35">
        <f>J9*E9</f>
        <v>14660.3</v>
      </c>
      <c r="L9" s="8"/>
      <c r="M9" s="31"/>
      <c r="N9" s="9"/>
    </row>
    <row r="10" spans="1:14" s="5" customFormat="1" ht="14.25" customHeight="1">
      <c r="A10" s="30">
        <v>3</v>
      </c>
      <c r="B10" s="32">
        <v>30164</v>
      </c>
      <c r="C10" s="33" t="s">
        <v>36</v>
      </c>
      <c r="D10" s="32" t="s">
        <v>30</v>
      </c>
      <c r="E10" s="62">
        <v>6</v>
      </c>
      <c r="F10" s="29" t="s">
        <v>24</v>
      </c>
      <c r="G10" s="32">
        <v>36</v>
      </c>
      <c r="H10" s="9"/>
      <c r="I10" s="9"/>
      <c r="J10" s="34">
        <v>3326.595</v>
      </c>
      <c r="K10" s="35">
        <f aca="true" t="shared" si="0" ref="K10:K43">J10*E10</f>
        <v>19959.57</v>
      </c>
      <c r="L10" s="8"/>
      <c r="M10" s="31"/>
      <c r="N10" s="9"/>
    </row>
    <row r="11" spans="1:14" s="5" customFormat="1" ht="14.25" customHeight="1">
      <c r="A11" s="30">
        <v>4</v>
      </c>
      <c r="B11" s="32">
        <v>30167</v>
      </c>
      <c r="C11" s="33" t="s">
        <v>37</v>
      </c>
      <c r="D11" s="32" t="s">
        <v>30</v>
      </c>
      <c r="E11" s="62">
        <v>6</v>
      </c>
      <c r="F11" s="29" t="s">
        <v>24</v>
      </c>
      <c r="G11" s="32">
        <v>36</v>
      </c>
      <c r="H11" s="9"/>
      <c r="I11" s="9"/>
      <c r="J11" s="34">
        <v>3490.5483333333336</v>
      </c>
      <c r="K11" s="35">
        <f t="shared" si="0"/>
        <v>20943.29</v>
      </c>
      <c r="L11" s="8"/>
      <c r="M11" s="31"/>
      <c r="N11" s="9"/>
    </row>
    <row r="12" spans="1:14" s="5" customFormat="1" ht="14.25" customHeight="1">
      <c r="A12" s="30">
        <v>5</v>
      </c>
      <c r="B12" s="32">
        <v>30168</v>
      </c>
      <c r="C12" s="33" t="s">
        <v>38</v>
      </c>
      <c r="D12" s="32" t="s">
        <v>30</v>
      </c>
      <c r="E12" s="62">
        <v>5</v>
      </c>
      <c r="F12" s="29" t="s">
        <v>24</v>
      </c>
      <c r="G12" s="32">
        <v>36</v>
      </c>
      <c r="H12" s="9"/>
      <c r="I12" s="9"/>
      <c r="J12" s="34">
        <v>1701.64</v>
      </c>
      <c r="K12" s="35">
        <f t="shared" si="0"/>
        <v>8508.2</v>
      </c>
      <c r="L12" s="8"/>
      <c r="M12" s="31"/>
      <c r="N12" s="9"/>
    </row>
    <row r="13" spans="1:14" s="5" customFormat="1" ht="14.25" customHeight="1">
      <c r="A13" s="30">
        <v>6</v>
      </c>
      <c r="B13" s="32">
        <v>30169</v>
      </c>
      <c r="C13" s="33" t="s">
        <v>39</v>
      </c>
      <c r="D13" s="32" t="s">
        <v>30</v>
      </c>
      <c r="E13" s="62">
        <v>19</v>
      </c>
      <c r="F13" s="29" t="s">
        <v>24</v>
      </c>
      <c r="G13" s="32">
        <v>36</v>
      </c>
      <c r="H13" s="9"/>
      <c r="I13" s="9"/>
      <c r="J13" s="34">
        <v>1746.9894736842107</v>
      </c>
      <c r="K13" s="35">
        <f t="shared" si="0"/>
        <v>33192.8</v>
      </c>
      <c r="L13" s="8"/>
      <c r="M13" s="31"/>
      <c r="N13" s="9"/>
    </row>
    <row r="14" spans="1:14" s="5" customFormat="1" ht="14.25" customHeight="1">
      <c r="A14" s="30">
        <v>7</v>
      </c>
      <c r="B14" s="32">
        <v>30171</v>
      </c>
      <c r="C14" s="33" t="s">
        <v>40</v>
      </c>
      <c r="D14" s="32" t="s">
        <v>30</v>
      </c>
      <c r="E14" s="62">
        <v>6</v>
      </c>
      <c r="F14" s="29" t="s">
        <v>24</v>
      </c>
      <c r="G14" s="32">
        <v>36</v>
      </c>
      <c r="H14" s="9"/>
      <c r="I14" s="9"/>
      <c r="J14" s="34">
        <v>1308.955</v>
      </c>
      <c r="K14" s="35">
        <f t="shared" si="0"/>
        <v>7853.73</v>
      </c>
      <c r="L14" s="8"/>
      <c r="M14" s="31"/>
      <c r="N14" s="9"/>
    </row>
    <row r="15" spans="1:14" s="5" customFormat="1" ht="14.25" customHeight="1">
      <c r="A15" s="30">
        <v>8</v>
      </c>
      <c r="B15" s="32">
        <v>30172</v>
      </c>
      <c r="C15" s="33" t="s">
        <v>41</v>
      </c>
      <c r="D15" s="32" t="s">
        <v>30</v>
      </c>
      <c r="E15" s="62">
        <v>14</v>
      </c>
      <c r="F15" s="29" t="s">
        <v>24</v>
      </c>
      <c r="G15" s="32">
        <v>36</v>
      </c>
      <c r="H15" s="9"/>
      <c r="I15" s="9"/>
      <c r="J15" s="34">
        <v>2389.990714285714</v>
      </c>
      <c r="K15" s="35">
        <f t="shared" si="0"/>
        <v>33459.869999999995</v>
      </c>
      <c r="L15" s="8"/>
      <c r="M15" s="31"/>
      <c r="N15" s="9"/>
    </row>
    <row r="16" spans="1:14" s="5" customFormat="1" ht="14.25" customHeight="1">
      <c r="A16" s="30">
        <v>9</v>
      </c>
      <c r="B16" s="32">
        <v>30175</v>
      </c>
      <c r="C16" s="33" t="s">
        <v>42</v>
      </c>
      <c r="D16" s="32" t="s">
        <v>30</v>
      </c>
      <c r="E16" s="62">
        <v>18</v>
      </c>
      <c r="F16" s="29" t="s">
        <v>24</v>
      </c>
      <c r="G16" s="32">
        <v>36</v>
      </c>
      <c r="H16" s="9"/>
      <c r="I16" s="9"/>
      <c r="J16" s="34">
        <v>362.48</v>
      </c>
      <c r="K16" s="35">
        <f t="shared" si="0"/>
        <v>6524.64</v>
      </c>
      <c r="L16" s="8"/>
      <c r="M16" s="31"/>
      <c r="N16" s="9"/>
    </row>
    <row r="17" spans="1:14" s="5" customFormat="1" ht="14.25" customHeight="1">
      <c r="A17" s="30">
        <v>10</v>
      </c>
      <c r="B17" s="32">
        <v>30183</v>
      </c>
      <c r="C17" s="33" t="s">
        <v>43</v>
      </c>
      <c r="D17" s="32" t="s">
        <v>30</v>
      </c>
      <c r="E17" s="62">
        <v>46</v>
      </c>
      <c r="F17" s="29" t="s">
        <v>24</v>
      </c>
      <c r="G17" s="32">
        <v>36</v>
      </c>
      <c r="H17" s="9"/>
      <c r="I17" s="9"/>
      <c r="J17" s="34">
        <v>450.93326086956523</v>
      </c>
      <c r="K17" s="35">
        <f t="shared" si="0"/>
        <v>20742.93</v>
      </c>
      <c r="L17" s="8"/>
      <c r="M17" s="31"/>
      <c r="N17" s="9"/>
    </row>
    <row r="18" spans="1:14" s="5" customFormat="1" ht="14.25" customHeight="1">
      <c r="A18" s="30">
        <v>11</v>
      </c>
      <c r="B18" s="32">
        <v>30185</v>
      </c>
      <c r="C18" s="33" t="s">
        <v>44</v>
      </c>
      <c r="D18" s="32" t="s">
        <v>30</v>
      </c>
      <c r="E18" s="62">
        <v>14</v>
      </c>
      <c r="F18" s="29" t="s">
        <v>24</v>
      </c>
      <c r="G18" s="32">
        <v>36</v>
      </c>
      <c r="H18" s="9"/>
      <c r="I18" s="9"/>
      <c r="J18" s="34">
        <v>299.70214285714286</v>
      </c>
      <c r="K18" s="35">
        <f t="shared" si="0"/>
        <v>4195.83</v>
      </c>
      <c r="L18" s="8"/>
      <c r="M18" s="31"/>
      <c r="N18" s="9"/>
    </row>
    <row r="19" spans="1:14" s="5" customFormat="1" ht="14.25" customHeight="1">
      <c r="A19" s="30">
        <v>12</v>
      </c>
      <c r="B19" s="32">
        <v>30186</v>
      </c>
      <c r="C19" s="33" t="s">
        <v>45</v>
      </c>
      <c r="D19" s="32" t="s">
        <v>30</v>
      </c>
      <c r="E19" s="62">
        <v>51</v>
      </c>
      <c r="F19" s="29" t="s">
        <v>24</v>
      </c>
      <c r="G19" s="32">
        <v>36</v>
      </c>
      <c r="H19" s="9"/>
      <c r="I19" s="9"/>
      <c r="J19" s="34">
        <v>442.2103921568627</v>
      </c>
      <c r="K19" s="35">
        <f t="shared" si="0"/>
        <v>22552.73</v>
      </c>
      <c r="L19" s="8"/>
      <c r="M19" s="31"/>
      <c r="N19" s="9"/>
    </row>
    <row r="20" spans="1:14" s="5" customFormat="1" ht="14.25" customHeight="1">
      <c r="A20" s="30">
        <v>13</v>
      </c>
      <c r="B20" s="32">
        <v>30192</v>
      </c>
      <c r="C20" s="33" t="s">
        <v>46</v>
      </c>
      <c r="D20" s="32" t="s">
        <v>30</v>
      </c>
      <c r="E20" s="62">
        <v>42</v>
      </c>
      <c r="F20" s="29" t="s">
        <v>24</v>
      </c>
      <c r="G20" s="32">
        <v>36</v>
      </c>
      <c r="H20" s="9"/>
      <c r="I20" s="9"/>
      <c r="J20" s="34">
        <v>235.03</v>
      </c>
      <c r="K20" s="35">
        <f t="shared" si="0"/>
        <v>9871.26</v>
      </c>
      <c r="L20" s="8"/>
      <c r="M20" s="31"/>
      <c r="N20" s="9"/>
    </row>
    <row r="21" spans="1:14" s="5" customFormat="1" ht="14.25" customHeight="1">
      <c r="A21" s="30">
        <v>14</v>
      </c>
      <c r="B21" s="32">
        <v>30194</v>
      </c>
      <c r="C21" s="33" t="s">
        <v>47</v>
      </c>
      <c r="D21" s="32" t="s">
        <v>30</v>
      </c>
      <c r="E21" s="62">
        <v>22</v>
      </c>
      <c r="F21" s="29" t="s">
        <v>24</v>
      </c>
      <c r="G21" s="32">
        <v>36</v>
      </c>
      <c r="H21" s="9"/>
      <c r="I21" s="9"/>
      <c r="J21" s="34">
        <v>594.9795454545455</v>
      </c>
      <c r="K21" s="35">
        <f t="shared" si="0"/>
        <v>13089.550000000001</v>
      </c>
      <c r="L21" s="8"/>
      <c r="M21" s="31"/>
      <c r="N21" s="9"/>
    </row>
    <row r="22" spans="1:14" s="5" customFormat="1" ht="14.25" customHeight="1">
      <c r="A22" s="30">
        <v>15</v>
      </c>
      <c r="B22" s="32">
        <v>30195</v>
      </c>
      <c r="C22" s="33" t="s">
        <v>48</v>
      </c>
      <c r="D22" s="32" t="s">
        <v>30</v>
      </c>
      <c r="E22" s="62">
        <v>52</v>
      </c>
      <c r="F22" s="29" t="s">
        <v>24</v>
      </c>
      <c r="G22" s="32">
        <v>36</v>
      </c>
      <c r="H22" s="9"/>
      <c r="I22" s="9"/>
      <c r="J22" s="34">
        <v>201.72384615384615</v>
      </c>
      <c r="K22" s="35">
        <f t="shared" si="0"/>
        <v>10489.64</v>
      </c>
      <c r="L22" s="8"/>
      <c r="M22" s="31"/>
      <c r="N22" s="9"/>
    </row>
    <row r="23" spans="1:14" s="5" customFormat="1" ht="14.25" customHeight="1">
      <c r="A23" s="30">
        <v>16</v>
      </c>
      <c r="B23" s="32">
        <v>30200</v>
      </c>
      <c r="C23" s="33" t="s">
        <v>49</v>
      </c>
      <c r="D23" s="32" t="s">
        <v>32</v>
      </c>
      <c r="E23" s="62">
        <v>1</v>
      </c>
      <c r="F23" s="29" t="s">
        <v>24</v>
      </c>
      <c r="G23" s="32">
        <v>36</v>
      </c>
      <c r="H23" s="9"/>
      <c r="I23" s="9"/>
      <c r="J23" s="34">
        <v>2303.78</v>
      </c>
      <c r="K23" s="35">
        <f t="shared" si="0"/>
        <v>2303.78</v>
      </c>
      <c r="L23" s="8"/>
      <c r="M23" s="31"/>
      <c r="N23" s="9"/>
    </row>
    <row r="24" spans="1:14" s="5" customFormat="1" ht="14.25" customHeight="1">
      <c r="A24" s="30">
        <v>17</v>
      </c>
      <c r="B24" s="32">
        <v>30202</v>
      </c>
      <c r="C24" s="33" t="s">
        <v>50</v>
      </c>
      <c r="D24" s="32" t="s">
        <v>32</v>
      </c>
      <c r="E24" s="62">
        <v>8</v>
      </c>
      <c r="F24" s="29" t="s">
        <v>24</v>
      </c>
      <c r="G24" s="32">
        <v>36</v>
      </c>
      <c r="H24" s="9"/>
      <c r="I24" s="9"/>
      <c r="J24" s="34">
        <v>981.71625</v>
      </c>
      <c r="K24" s="35">
        <f t="shared" si="0"/>
        <v>7853.73</v>
      </c>
      <c r="L24" s="8"/>
      <c r="M24" s="31"/>
      <c r="N24" s="9"/>
    </row>
    <row r="25" spans="1:14" s="5" customFormat="1" ht="14.25" customHeight="1">
      <c r="A25" s="30">
        <v>18</v>
      </c>
      <c r="B25" s="32">
        <v>30203</v>
      </c>
      <c r="C25" s="33" t="s">
        <v>51</v>
      </c>
      <c r="D25" s="32" t="s">
        <v>32</v>
      </c>
      <c r="E25" s="62">
        <v>26</v>
      </c>
      <c r="F25" s="29" t="s">
        <v>24</v>
      </c>
      <c r="G25" s="32">
        <v>36</v>
      </c>
      <c r="H25" s="9"/>
      <c r="I25" s="9"/>
      <c r="J25" s="34">
        <v>282.41346153846155</v>
      </c>
      <c r="K25" s="35">
        <f t="shared" si="0"/>
        <v>7342.75</v>
      </c>
      <c r="L25" s="8"/>
      <c r="M25" s="31"/>
      <c r="N25" s="9"/>
    </row>
    <row r="26" spans="1:14" s="5" customFormat="1" ht="14.25" customHeight="1">
      <c r="A26" s="30">
        <v>19</v>
      </c>
      <c r="B26" s="32">
        <v>30204</v>
      </c>
      <c r="C26" s="33" t="s">
        <v>52</v>
      </c>
      <c r="D26" s="32" t="s">
        <v>32</v>
      </c>
      <c r="E26" s="62">
        <v>16</v>
      </c>
      <c r="F26" s="29" t="s">
        <v>24</v>
      </c>
      <c r="G26" s="32">
        <v>36</v>
      </c>
      <c r="H26" s="9"/>
      <c r="I26" s="9"/>
      <c r="J26" s="34">
        <v>262.24125</v>
      </c>
      <c r="K26" s="35">
        <f t="shared" si="0"/>
        <v>4195.86</v>
      </c>
      <c r="L26" s="8"/>
      <c r="M26" s="31"/>
      <c r="N26" s="9"/>
    </row>
    <row r="27" spans="1:14" s="5" customFormat="1" ht="14.25" customHeight="1">
      <c r="A27" s="30">
        <v>20</v>
      </c>
      <c r="B27" s="32">
        <v>30215</v>
      </c>
      <c r="C27" s="33" t="s">
        <v>53</v>
      </c>
      <c r="D27" s="32" t="s">
        <v>73</v>
      </c>
      <c r="E27" s="62">
        <v>1</v>
      </c>
      <c r="F27" s="29" t="s">
        <v>24</v>
      </c>
      <c r="G27" s="32">
        <v>36</v>
      </c>
      <c r="H27" s="9"/>
      <c r="I27" s="9"/>
      <c r="J27" s="34">
        <v>2231.56</v>
      </c>
      <c r="K27" s="35">
        <f t="shared" si="0"/>
        <v>2231.56</v>
      </c>
      <c r="L27" s="8"/>
      <c r="M27" s="31"/>
      <c r="N27" s="9"/>
    </row>
    <row r="28" spans="1:14" s="5" customFormat="1" ht="14.25" customHeight="1">
      <c r="A28" s="30">
        <v>21</v>
      </c>
      <c r="B28" s="32">
        <v>30216</v>
      </c>
      <c r="C28" s="33" t="s">
        <v>54</v>
      </c>
      <c r="D28" s="32" t="s">
        <v>31</v>
      </c>
      <c r="E28" s="62">
        <v>1</v>
      </c>
      <c r="F28" s="29" t="s">
        <v>24</v>
      </c>
      <c r="G28" s="32">
        <v>36</v>
      </c>
      <c r="H28" s="9"/>
      <c r="I28" s="9"/>
      <c r="J28" s="34">
        <v>4842.17</v>
      </c>
      <c r="K28" s="35">
        <f t="shared" si="0"/>
        <v>4842.17</v>
      </c>
      <c r="L28" s="8"/>
      <c r="M28" s="31"/>
      <c r="N28" s="9"/>
    </row>
    <row r="29" spans="1:14" s="5" customFormat="1" ht="14.25" customHeight="1">
      <c r="A29" s="30">
        <v>22</v>
      </c>
      <c r="B29" s="32">
        <v>30235</v>
      </c>
      <c r="C29" s="33" t="s">
        <v>55</v>
      </c>
      <c r="D29" s="32" t="s">
        <v>32</v>
      </c>
      <c r="E29" s="62">
        <v>1</v>
      </c>
      <c r="F29" s="29" t="s">
        <v>24</v>
      </c>
      <c r="G29" s="32">
        <v>36</v>
      </c>
      <c r="H29" s="9"/>
      <c r="I29" s="9"/>
      <c r="J29" s="34">
        <v>19982.51</v>
      </c>
      <c r="K29" s="35">
        <f t="shared" si="0"/>
        <v>19982.51</v>
      </c>
      <c r="L29" s="8"/>
      <c r="M29" s="31"/>
      <c r="N29" s="9"/>
    </row>
    <row r="30" spans="1:14" s="5" customFormat="1" ht="14.25" customHeight="1">
      <c r="A30" s="30">
        <v>23</v>
      </c>
      <c r="B30" s="32">
        <v>30236</v>
      </c>
      <c r="C30" s="33" t="s">
        <v>56</v>
      </c>
      <c r="D30" s="32" t="s">
        <v>32</v>
      </c>
      <c r="E30" s="62">
        <v>1</v>
      </c>
      <c r="F30" s="29" t="s">
        <v>24</v>
      </c>
      <c r="G30" s="32">
        <v>36</v>
      </c>
      <c r="H30" s="9"/>
      <c r="I30" s="9"/>
      <c r="J30" s="34">
        <v>19982.5</v>
      </c>
      <c r="K30" s="35">
        <f t="shared" si="0"/>
        <v>19982.5</v>
      </c>
      <c r="L30" s="8"/>
      <c r="M30" s="31"/>
      <c r="N30" s="9"/>
    </row>
    <row r="31" spans="1:14" s="5" customFormat="1" ht="14.25" customHeight="1">
      <c r="A31" s="30">
        <v>24</v>
      </c>
      <c r="B31" s="32">
        <v>371810</v>
      </c>
      <c r="C31" s="33" t="s">
        <v>57</v>
      </c>
      <c r="D31" s="32" t="s">
        <v>30</v>
      </c>
      <c r="E31" s="62">
        <v>1</v>
      </c>
      <c r="F31" s="29" t="s">
        <v>24</v>
      </c>
      <c r="G31" s="32">
        <v>36</v>
      </c>
      <c r="H31" s="9"/>
      <c r="I31" s="9"/>
      <c r="J31" s="34">
        <v>29.04</v>
      </c>
      <c r="K31" s="35">
        <f t="shared" si="0"/>
        <v>29.04</v>
      </c>
      <c r="L31" s="8"/>
      <c r="M31" s="31"/>
      <c r="N31" s="9"/>
    </row>
    <row r="32" spans="1:14" s="5" customFormat="1" ht="14.25" customHeight="1">
      <c r="A32" s="30">
        <v>25</v>
      </c>
      <c r="B32" s="32">
        <v>371927</v>
      </c>
      <c r="C32" s="33" t="s">
        <v>58</v>
      </c>
      <c r="D32" s="32" t="s">
        <v>30</v>
      </c>
      <c r="E32" s="62">
        <v>2</v>
      </c>
      <c r="F32" s="29" t="s">
        <v>24</v>
      </c>
      <c r="G32" s="32">
        <v>36</v>
      </c>
      <c r="H32" s="9"/>
      <c r="I32" s="9"/>
      <c r="J32" s="34">
        <v>832.8</v>
      </c>
      <c r="K32" s="35">
        <f t="shared" si="0"/>
        <v>1665.6</v>
      </c>
      <c r="L32" s="8"/>
      <c r="M32" s="31"/>
      <c r="N32" s="9"/>
    </row>
    <row r="33" spans="1:14" s="5" customFormat="1" ht="14.25" customHeight="1">
      <c r="A33" s="30">
        <v>26</v>
      </c>
      <c r="B33" s="32">
        <v>371928</v>
      </c>
      <c r="C33" s="33" t="s">
        <v>59</v>
      </c>
      <c r="D33" s="32" t="s">
        <v>30</v>
      </c>
      <c r="E33" s="62">
        <v>1</v>
      </c>
      <c r="F33" s="29" t="s">
        <v>24</v>
      </c>
      <c r="G33" s="32">
        <v>36</v>
      </c>
      <c r="H33" s="9"/>
      <c r="I33" s="9"/>
      <c r="J33" s="34">
        <v>207.6</v>
      </c>
      <c r="K33" s="35">
        <f t="shared" si="0"/>
        <v>207.6</v>
      </c>
      <c r="L33" s="8"/>
      <c r="M33" s="31"/>
      <c r="N33" s="9"/>
    </row>
    <row r="34" spans="1:14" s="5" customFormat="1" ht="14.25" customHeight="1">
      <c r="A34" s="30">
        <v>27</v>
      </c>
      <c r="B34" s="32">
        <v>371953</v>
      </c>
      <c r="C34" s="33" t="s">
        <v>60</v>
      </c>
      <c r="D34" s="32" t="s">
        <v>30</v>
      </c>
      <c r="E34" s="62">
        <v>1</v>
      </c>
      <c r="F34" s="29" t="s">
        <v>24</v>
      </c>
      <c r="G34" s="32">
        <v>36</v>
      </c>
      <c r="H34" s="9"/>
      <c r="I34" s="9"/>
      <c r="J34" s="34">
        <v>10400</v>
      </c>
      <c r="K34" s="35">
        <f t="shared" si="0"/>
        <v>10400</v>
      </c>
      <c r="L34" s="8"/>
      <c r="M34" s="31"/>
      <c r="N34" s="9"/>
    </row>
    <row r="35" spans="1:14" s="5" customFormat="1" ht="14.25" customHeight="1">
      <c r="A35" s="30">
        <v>28</v>
      </c>
      <c r="B35" s="32">
        <v>372021</v>
      </c>
      <c r="C35" s="33" t="s">
        <v>61</v>
      </c>
      <c r="D35" s="32" t="s">
        <v>30</v>
      </c>
      <c r="E35" s="62">
        <v>3</v>
      </c>
      <c r="F35" s="29" t="s">
        <v>24</v>
      </c>
      <c r="G35" s="32">
        <v>36</v>
      </c>
      <c r="H35" s="9"/>
      <c r="I35" s="9"/>
      <c r="J35" s="34">
        <v>350</v>
      </c>
      <c r="K35" s="35">
        <f t="shared" si="0"/>
        <v>1050</v>
      </c>
      <c r="L35" s="8"/>
      <c r="M35" s="31"/>
      <c r="N35" s="9"/>
    </row>
    <row r="36" spans="1:14" s="5" customFormat="1" ht="14.25" customHeight="1">
      <c r="A36" s="30">
        <v>29</v>
      </c>
      <c r="B36" s="32">
        <v>372022</v>
      </c>
      <c r="C36" s="33" t="s">
        <v>62</v>
      </c>
      <c r="D36" s="32" t="s">
        <v>30</v>
      </c>
      <c r="E36" s="62">
        <v>1</v>
      </c>
      <c r="F36" s="29" t="s">
        <v>24</v>
      </c>
      <c r="G36" s="32">
        <v>36</v>
      </c>
      <c r="H36" s="9"/>
      <c r="I36" s="9"/>
      <c r="J36" s="34">
        <v>381.8</v>
      </c>
      <c r="K36" s="35">
        <f t="shared" si="0"/>
        <v>381.8</v>
      </c>
      <c r="L36" s="8"/>
      <c r="M36" s="31"/>
      <c r="N36" s="9"/>
    </row>
    <row r="37" spans="1:14" s="5" customFormat="1" ht="14.25" customHeight="1">
      <c r="A37" s="30">
        <v>30</v>
      </c>
      <c r="B37" s="32">
        <v>372023</v>
      </c>
      <c r="C37" s="33" t="s">
        <v>63</v>
      </c>
      <c r="D37" s="32" t="s">
        <v>30</v>
      </c>
      <c r="E37" s="62">
        <v>1</v>
      </c>
      <c r="F37" s="29" t="s">
        <v>24</v>
      </c>
      <c r="G37" s="32">
        <v>36</v>
      </c>
      <c r="H37" s="9"/>
      <c r="I37" s="9"/>
      <c r="J37" s="34">
        <v>477.6</v>
      </c>
      <c r="K37" s="35">
        <f t="shared" si="0"/>
        <v>477.6</v>
      </c>
      <c r="L37" s="8"/>
      <c r="M37" s="31"/>
      <c r="N37" s="9"/>
    </row>
    <row r="38" spans="1:14" s="5" customFormat="1" ht="14.25" customHeight="1">
      <c r="A38" s="30">
        <v>31</v>
      </c>
      <c r="B38" s="32">
        <v>375001</v>
      </c>
      <c r="C38" s="33" t="s">
        <v>64</v>
      </c>
      <c r="D38" s="32" t="s">
        <v>73</v>
      </c>
      <c r="E38" s="62">
        <v>1</v>
      </c>
      <c r="F38" s="29" t="s">
        <v>24</v>
      </c>
      <c r="G38" s="32">
        <v>36</v>
      </c>
      <c r="H38" s="9"/>
      <c r="I38" s="9"/>
      <c r="J38" s="34">
        <v>14245.66</v>
      </c>
      <c r="K38" s="35">
        <f t="shared" si="0"/>
        <v>14245.66</v>
      </c>
      <c r="L38" s="8"/>
      <c r="M38" s="31"/>
      <c r="N38" s="9"/>
    </row>
    <row r="39" spans="1:14" s="5" customFormat="1" ht="14.25" customHeight="1">
      <c r="A39" s="30">
        <v>32</v>
      </c>
      <c r="B39" s="32" t="s">
        <v>65</v>
      </c>
      <c r="C39" s="33" t="s">
        <v>66</v>
      </c>
      <c r="D39" s="32" t="s">
        <v>30</v>
      </c>
      <c r="E39" s="62">
        <v>96</v>
      </c>
      <c r="F39" s="29" t="s">
        <v>24</v>
      </c>
      <c r="G39" s="32">
        <v>36</v>
      </c>
      <c r="H39" s="9"/>
      <c r="I39" s="9"/>
      <c r="J39" s="34">
        <v>587.5658333333333</v>
      </c>
      <c r="K39" s="35">
        <f t="shared" si="0"/>
        <v>56406.32</v>
      </c>
      <c r="L39" s="8"/>
      <c r="M39" s="31"/>
      <c r="N39" s="9"/>
    </row>
    <row r="40" spans="1:14" s="5" customFormat="1" ht="14.25" customHeight="1">
      <c r="A40" s="30">
        <v>33</v>
      </c>
      <c r="B40" s="32" t="s">
        <v>67</v>
      </c>
      <c r="C40" s="33" t="s">
        <v>68</v>
      </c>
      <c r="D40" s="32" t="s">
        <v>30</v>
      </c>
      <c r="E40" s="62">
        <v>1</v>
      </c>
      <c r="F40" s="29" t="s">
        <v>24</v>
      </c>
      <c r="G40" s="32">
        <v>36</v>
      </c>
      <c r="H40" s="9"/>
      <c r="I40" s="9"/>
      <c r="J40" s="34">
        <v>7650</v>
      </c>
      <c r="K40" s="35">
        <f t="shared" si="0"/>
        <v>7650</v>
      </c>
      <c r="L40" s="8"/>
      <c r="M40" s="31"/>
      <c r="N40" s="9"/>
    </row>
    <row r="41" spans="1:14" s="5" customFormat="1" ht="14.25" customHeight="1">
      <c r="A41" s="30">
        <v>34</v>
      </c>
      <c r="B41" s="32" t="s">
        <v>69</v>
      </c>
      <c r="C41" s="33" t="s">
        <v>70</v>
      </c>
      <c r="D41" s="32" t="s">
        <v>30</v>
      </c>
      <c r="E41" s="62">
        <v>1</v>
      </c>
      <c r="F41" s="29" t="s">
        <v>24</v>
      </c>
      <c r="G41" s="32">
        <v>36</v>
      </c>
      <c r="H41" s="9"/>
      <c r="I41" s="9"/>
      <c r="J41" s="34">
        <v>9450</v>
      </c>
      <c r="K41" s="35">
        <f t="shared" si="0"/>
        <v>9450</v>
      </c>
      <c r="L41" s="8"/>
      <c r="M41" s="31"/>
      <c r="N41" s="9"/>
    </row>
    <row r="42" spans="1:14" s="5" customFormat="1" ht="14.25" customHeight="1">
      <c r="A42" s="9">
        <v>35</v>
      </c>
      <c r="B42" s="58" t="s">
        <v>74</v>
      </c>
      <c r="C42" s="59" t="s">
        <v>75</v>
      </c>
      <c r="D42" s="60" t="s">
        <v>30</v>
      </c>
      <c r="E42" s="63">
        <v>1</v>
      </c>
      <c r="F42" s="29" t="s">
        <v>24</v>
      </c>
      <c r="G42" s="32">
        <v>36</v>
      </c>
      <c r="H42" s="30"/>
      <c r="I42" s="30"/>
      <c r="J42" s="61">
        <v>166282.81</v>
      </c>
      <c r="K42" s="35">
        <f>J42*E42</f>
        <v>166282.81</v>
      </c>
      <c r="L42" s="8"/>
      <c r="M42" s="8"/>
      <c r="N42" s="9"/>
    </row>
    <row r="43" spans="1:14" s="4" customFormat="1" ht="16.5" customHeight="1">
      <c r="A43" s="30">
        <v>36</v>
      </c>
      <c r="B43" s="32" t="s">
        <v>71</v>
      </c>
      <c r="C43" s="33" t="s">
        <v>72</v>
      </c>
      <c r="D43" s="32" t="s">
        <v>30</v>
      </c>
      <c r="E43" s="62">
        <v>1</v>
      </c>
      <c r="F43" s="29" t="s">
        <v>24</v>
      </c>
      <c r="G43" s="64">
        <v>36</v>
      </c>
      <c r="H43" s="9"/>
      <c r="I43" s="9"/>
      <c r="J43" s="34">
        <v>13959.5</v>
      </c>
      <c r="K43" s="35">
        <f t="shared" si="0"/>
        <v>13959.5</v>
      </c>
      <c r="L43" s="8"/>
      <c r="M43" s="31"/>
      <c r="N43" s="9"/>
    </row>
    <row r="44" spans="1:14" ht="25.5" customHeight="1">
      <c r="A44" s="21"/>
      <c r="B44" s="22"/>
      <c r="C44" s="22"/>
      <c r="D44" s="22"/>
      <c r="E44" s="22"/>
      <c r="F44" s="26"/>
      <c r="G44" s="22"/>
      <c r="H44" s="22"/>
      <c r="I44" s="22"/>
      <c r="J44" s="23" t="s">
        <v>2</v>
      </c>
      <c r="K44" s="27">
        <f>SUM(K8:K43)</f>
        <v>583774.7999999998</v>
      </c>
      <c r="L44" s="23" t="s">
        <v>2</v>
      </c>
      <c r="M44" s="19" t="e">
        <f>SUBTOTAL(9,#REF!)</f>
        <v>#REF!</v>
      </c>
      <c r="N44" s="14" t="s">
        <v>19</v>
      </c>
    </row>
    <row r="45" spans="1:14" s="7" customFormat="1" ht="23.25" customHeight="1">
      <c r="A45" s="57" t="s">
        <v>18</v>
      </c>
      <c r="B45" s="38"/>
      <c r="C45" s="38"/>
      <c r="D45" s="38"/>
      <c r="E45" s="38"/>
      <c r="F45" s="38"/>
      <c r="G45" s="38"/>
      <c r="H45" s="24"/>
      <c r="I45" s="24"/>
      <c r="J45" s="24"/>
      <c r="K45" s="28">
        <f>ROUND(K44*1.2,2)</f>
        <v>700529.76</v>
      </c>
      <c r="L45" s="24"/>
      <c r="M45" s="25" t="e">
        <f>M44*1.2</f>
        <v>#REF!</v>
      </c>
      <c r="N45" s="13" t="s">
        <v>29</v>
      </c>
    </row>
    <row r="46" spans="1:14" ht="15.75" customHeight="1">
      <c r="A46" s="50" t="s">
        <v>1</v>
      </c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</row>
    <row r="47" spans="1:14" ht="15.75" customHeight="1">
      <c r="A47" s="49" t="s">
        <v>6</v>
      </c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</row>
    <row r="48" spans="1:14" ht="15.75" customHeight="1">
      <c r="A48" s="49" t="s">
        <v>7</v>
      </c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</row>
    <row r="49" spans="1:15" ht="60" customHeight="1">
      <c r="A49" s="49" t="s">
        <v>25</v>
      </c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15"/>
    </row>
    <row r="50" spans="1:14" ht="28.5" customHeight="1">
      <c r="A50" s="49" t="s">
        <v>8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</row>
    <row r="51" spans="1:11" ht="28.5" customHeight="1">
      <c r="A51" s="48" t="s">
        <v>20</v>
      </c>
      <c r="B51" s="48"/>
      <c r="C51" s="48"/>
      <c r="D51" s="48"/>
      <c r="E51" s="16"/>
      <c r="F51" s="17"/>
      <c r="G51" s="17"/>
      <c r="H51" s="3"/>
      <c r="I51" s="17" t="s">
        <v>21</v>
      </c>
      <c r="J51" s="18"/>
      <c r="K51" s="18"/>
    </row>
    <row r="52" spans="1:11" ht="15">
      <c r="A52" s="43" t="s">
        <v>22</v>
      </c>
      <c r="B52" s="43"/>
      <c r="C52" s="43"/>
      <c r="D52" s="43"/>
      <c r="E52" s="44" t="s">
        <v>23</v>
      </c>
      <c r="F52" s="44"/>
      <c r="G52" s="44"/>
      <c r="H52" s="3"/>
      <c r="I52" s="18"/>
      <c r="J52" s="18"/>
      <c r="K52" s="18"/>
    </row>
    <row r="53" spans="3:12" ht="15">
      <c r="C53" s="3"/>
      <c r="D53" s="6"/>
      <c r="E53" s="3"/>
      <c r="F53" s="3"/>
      <c r="G53" s="3"/>
      <c r="H53" s="3"/>
      <c r="I53" s="3"/>
      <c r="J53" s="3"/>
      <c r="K53" s="3"/>
      <c r="L53" s="7"/>
    </row>
  </sheetData>
  <sheetProtection/>
  <autoFilter ref="A7:N44"/>
  <mergeCells count="25">
    <mergeCell ref="H5:H6"/>
    <mergeCell ref="K4:K6"/>
    <mergeCell ref="A45:G45"/>
    <mergeCell ref="F5:G5"/>
    <mergeCell ref="E5:E6"/>
    <mergeCell ref="B5:B6"/>
    <mergeCell ref="A50:N50"/>
    <mergeCell ref="A49:N49"/>
    <mergeCell ref="A46:N46"/>
    <mergeCell ref="A48:N48"/>
    <mergeCell ref="A47:N47"/>
    <mergeCell ref="D5:D6"/>
    <mergeCell ref="I5:I6"/>
    <mergeCell ref="L4:L6"/>
    <mergeCell ref="J4:J6"/>
    <mergeCell ref="A1:N1"/>
    <mergeCell ref="A2:N2"/>
    <mergeCell ref="B4:I4"/>
    <mergeCell ref="M4:M6"/>
    <mergeCell ref="N4:N6"/>
    <mergeCell ref="A52:D52"/>
    <mergeCell ref="E52:G52"/>
    <mergeCell ref="C5:C6"/>
    <mergeCell ref="A4:A6"/>
    <mergeCell ref="A51:D51"/>
  </mergeCells>
  <printOptions horizontalCentered="1"/>
  <pageMargins left="0" right="0" top="0" bottom="0.3937007874015748" header="0" footer="0"/>
  <pageSetup horizontalDpi="600" verticalDpi="600" orientation="landscape" paperSize="9" scale="69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Новиков Александр Александрович</cp:lastModifiedBy>
  <cp:lastPrinted>2018-05-04T08:00:17Z</cp:lastPrinted>
  <dcterms:created xsi:type="dcterms:W3CDTF">2007-10-31T07:05:54Z</dcterms:created>
  <dcterms:modified xsi:type="dcterms:W3CDTF">2020-03-13T08:11:57Z</dcterms:modified>
  <cp:category/>
  <cp:version/>
  <cp:contentType/>
  <cp:contentStatus/>
</cp:coreProperties>
</file>