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90" windowWidth="25815" windowHeight="8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Лист1!$A$1:$N$38</definedName>
  </definedNames>
  <calcPr calcId="145621"/>
</workbook>
</file>

<file path=xl/calcChain.xml><?xml version="1.0" encoding="utf-8"?>
<calcChain xmlns="http://schemas.openxmlformats.org/spreadsheetml/2006/main">
  <c r="I30" i="1" l="1"/>
  <c r="I29" i="1"/>
  <c r="I26" i="1"/>
  <c r="I24" i="1"/>
  <c r="I23" i="1"/>
  <c r="I19" i="1"/>
  <c r="I18" i="1"/>
  <c r="I17" i="1"/>
  <c r="I16" i="1"/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5" i="1"/>
  <c r="H5" i="1" s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5" i="1"/>
</calcChain>
</file>

<file path=xl/sharedStrings.xml><?xml version="1.0" encoding="utf-8"?>
<sst xmlns="http://schemas.openxmlformats.org/spreadsheetml/2006/main" count="237" uniqueCount="118">
  <si>
    <t>Наименование МТР</t>
  </si>
  <si>
    <t>Номенклатурный         номер</t>
  </si>
  <si>
    <t>Ед. изм.</t>
  </si>
  <si>
    <t>Количество</t>
  </si>
  <si>
    <t>Место нахождения</t>
  </si>
  <si>
    <t>Приложение № 1</t>
  </si>
  <si>
    <t>ТРУБА СТ.Х17Н10Т 160Х10</t>
  </si>
  <si>
    <t>ТРУБА СТ. 12Х18Н10Т 168Х12</t>
  </si>
  <si>
    <t>ТРУБА СТ. 12Х18Н10Т 180х30</t>
  </si>
  <si>
    <t>1315000003</t>
  </si>
  <si>
    <t>1311000001</t>
  </si>
  <si>
    <t>1315000004</t>
  </si>
  <si>
    <t>м</t>
  </si>
  <si>
    <t>г. Ангарск АО "АНХК" склад № 107 СЭУ</t>
  </si>
  <si>
    <t>шт</t>
  </si>
  <si>
    <t>Труба 115х4 ст.20</t>
  </si>
  <si>
    <t>1319000006</t>
  </si>
  <si>
    <t>труба 127х30 ст.20</t>
  </si>
  <si>
    <t>1351000002</t>
  </si>
  <si>
    <t>труба 155х9 ст. 15Х5М</t>
  </si>
  <si>
    <t>1327000001</t>
  </si>
  <si>
    <t>труба 273х20 ст.Х1МФ</t>
  </si>
  <si>
    <t>1311000003</t>
  </si>
  <si>
    <t>Труба 57х6 ст.10Х17Н13м2Т</t>
  </si>
  <si>
    <t>1367000003</t>
  </si>
  <si>
    <t>г. Ангарск АО "АНХК" склад № 102 СЭУ</t>
  </si>
  <si>
    <t>0014501000</t>
  </si>
  <si>
    <t>0030801001</t>
  </si>
  <si>
    <t>0030647002</t>
  </si>
  <si>
    <t>0005303000</t>
  </si>
  <si>
    <t>0030632000</t>
  </si>
  <si>
    <t>0001710043</t>
  </si>
  <si>
    <t>0001711005</t>
  </si>
  <si>
    <t>0042004004</t>
  </si>
  <si>
    <t>0004199001</t>
  </si>
  <si>
    <t>0002313009</t>
  </si>
  <si>
    <t>0011015001</t>
  </si>
  <si>
    <t>0014501002</t>
  </si>
  <si>
    <t>0031455001</t>
  </si>
  <si>
    <t>0050202200</t>
  </si>
  <si>
    <t>0050811002</t>
  </si>
  <si>
    <t>0001711076</t>
  </si>
  <si>
    <t>0001711077</t>
  </si>
  <si>
    <t>0051201062</t>
  </si>
  <si>
    <t>0004606010</t>
  </si>
  <si>
    <t>0030204001</t>
  </si>
  <si>
    <t>0005301007</t>
  </si>
  <si>
    <t>0001710045</t>
  </si>
  <si>
    <t>0002301005</t>
  </si>
  <si>
    <t>0001710047</t>
  </si>
  <si>
    <t>0001710001</t>
  </si>
  <si>
    <t>БЛОК ТЕЛЕЖКИ   Д-200</t>
  </si>
  <si>
    <t>ВАЛ  СД/32</t>
  </si>
  <si>
    <t>ВАЛ 1787 Н-С 10НГД-13Х3</t>
  </si>
  <si>
    <t>ВАЛ НАСОСА</t>
  </si>
  <si>
    <t>ВАЛ Н-С 8НД9Х3</t>
  </si>
  <si>
    <t>ВТУЛКА 1 СТ. К-Р 55В</t>
  </si>
  <si>
    <t>Гайка шторка 4ГГ СТ.35</t>
  </si>
  <si>
    <t>ГИЛЬЗА</t>
  </si>
  <si>
    <t>ГОРЕЛКА ГАЗОВАЯ</t>
  </si>
  <si>
    <t>ЗАГОТОВКА КОЛЕЦ</t>
  </si>
  <si>
    <t>КОЛЕСО   РАБОЧЕЕ</t>
  </si>
  <si>
    <t>КОЛЬЦО ПОРШН.Ш СТ.(4-ПК) З.5100519 СЧ.24</t>
  </si>
  <si>
    <t>КОЛЬЦО САЛЬНИКА АДК-73/40</t>
  </si>
  <si>
    <t>КОМПЕНСАТОР КО1-200-6,3Х3/1-Ш</t>
  </si>
  <si>
    <t>ЛОПАСТИ ВЕНТИЛЯТОРА АВЗ</t>
  </si>
  <si>
    <t>НАПРАВ.НАГНЕТ.КЛАПАНА 4ГГ СТ.40Л</t>
  </si>
  <si>
    <t>НАПРАВЛ.ВСАСЫВ.КЛАПАНА 4ГГ</t>
  </si>
  <si>
    <t>ПАЛЕЦ СТ.35 З.Н5041238  ЧЕРТ.ВГ47-О326</t>
  </si>
  <si>
    <t>ПЛУНЖЕР Ф 55 ТРИПЛЕКС НАСОСА</t>
  </si>
  <si>
    <t>РАБ.КОЛЕСО Н-С 22НДС</t>
  </si>
  <si>
    <t>РЕКОНСТРУКЦИЯ УЗЛА НИЖНЕГО ПОДШ.Н-С   "ПЕЛИТЦ"</t>
  </si>
  <si>
    <t>СЕДЛО  КЛАПАНА 55В СТ.40ХЛ</t>
  </si>
  <si>
    <t>СЕДЛО  К-РА ЭСЛИНГЕН</t>
  </si>
  <si>
    <t>СЕДЛО КЛАПАНА</t>
  </si>
  <si>
    <t>СОЕДИНИТЕЛЬНАЯ МУФТА  К-Р 55В СТ.35СП</t>
  </si>
  <si>
    <t>г. Ангарск АО "АНХК" склад № 25 СЭУ</t>
  </si>
  <si>
    <t>Трубы п/эт. на 65</t>
  </si>
  <si>
    <t>2250110635</t>
  </si>
  <si>
    <t>Учетная цена, руб.</t>
  </si>
  <si>
    <t>Период приобретения</t>
  </si>
  <si>
    <t>31.12.1997</t>
  </si>
  <si>
    <t>31.08.2004</t>
  </si>
  <si>
    <t>30.09.2005</t>
  </si>
  <si>
    <t>23.03.1998</t>
  </si>
  <si>
    <t>11.03.1998</t>
  </si>
  <si>
    <t>31.10.2010</t>
  </si>
  <si>
    <t>20.09.2000</t>
  </si>
  <si>
    <t>08.11.1999</t>
  </si>
  <si>
    <t>03.04.2002</t>
  </si>
  <si>
    <t>24.02.1998</t>
  </si>
  <si>
    <t>03.03.1998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</si>
  <si>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</si>
  <si>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</si>
  <si>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</si>
  <si>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</si>
  <si>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</si>
  <si>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</si>
  <si>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</si>
  <si>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</si>
  <si>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</si>
  <si>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</si>
  <si>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Техническая документация</t>
  </si>
  <si>
    <t>Отсутствует</t>
  </si>
  <si>
    <t>Базис отгрузки: Иркутская обл., г.Ангарск, тер. АО "АНХК"</t>
  </si>
  <si>
    <t>12</t>
  </si>
  <si>
    <t>Управленческие расходы (4,5%)</t>
  </si>
  <si>
    <t>Цена учётная с УР и НДС, руб. ед.</t>
  </si>
  <si>
    <t>Цена реализации в т.ч. НДС (20%) руб. за ед. изм.</t>
  </si>
  <si>
    <t>Сумма реализации в т.ч. НДС (20%), руб.</t>
  </si>
  <si>
    <t>13</t>
  </si>
  <si>
    <t>Лот № 1 (Трубы)</t>
  </si>
  <si>
    <t>Перечень невостребованных МТР (трубы, запасные части к оборудованию)</t>
  </si>
  <si>
    <t>Лот № 2 (Запасные части к оборудованию)</t>
  </si>
  <si>
    <t>№ лота</t>
  </si>
  <si>
    <t>14</t>
  </si>
  <si>
    <t>белый пластик хранится в складе.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</si>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</sst>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4" fillId="0" borderId="0" xfId="0" applyFont="1"/>
    <xf numFmtId="0" fontId="4" fillId="2" borderId="0" xfId="0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4" fontId="4" fillId="2" borderId="2" xfId="0" quotePrefix="1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tabSelected="1" zoomScale="80" zoomScaleNormal="80" workbookViewId="0">
      <selection activeCell="G42" sqref="G42"/>
    </sheetView>
  </sheetViews>
  <sheetFormatPr defaultRowHeight="15" x14ac:dyDescent="0.25"/>
  <cols>
    <col min="1" max="1" width="8.7109375" customWidth="1"/>
    <col min="2" max="2" width="34" customWidth="1"/>
    <col min="3" max="3" width="18.42578125" style="2" customWidth="1"/>
    <col min="4" max="4" width="11.28515625" style="2" customWidth="1"/>
    <col min="5" max="5" width="14" style="3" customWidth="1"/>
    <col min="6" max="12" width="19.140625" style="3" customWidth="1"/>
    <col min="13" max="13" width="12.28515625" style="3" customWidth="1"/>
    <col min="14" max="14" width="48.140625" style="3" customWidth="1"/>
    <col min="256" max="256" width="3.5703125" customWidth="1"/>
    <col min="257" max="257" width="10.5703125" customWidth="1"/>
    <col min="258" max="258" width="31.5703125" customWidth="1"/>
    <col min="259" max="259" width="22.28515625" customWidth="1"/>
    <col min="260" max="260" width="18.42578125" customWidth="1"/>
    <col min="261" max="261" width="7.85546875" customWidth="1"/>
    <col min="262" max="262" width="11.28515625" customWidth="1"/>
    <col min="263" max="264" width="13.7109375" customWidth="1"/>
    <col min="265" max="265" width="12.85546875" customWidth="1"/>
    <col min="266" max="266" width="14.140625" customWidth="1"/>
    <col min="267" max="267" width="13.5703125" customWidth="1"/>
    <col min="268" max="268" width="12.7109375" customWidth="1"/>
    <col min="512" max="512" width="3.5703125" customWidth="1"/>
    <col min="513" max="513" width="10.5703125" customWidth="1"/>
    <col min="514" max="514" width="31.5703125" customWidth="1"/>
    <col min="515" max="515" width="22.28515625" customWidth="1"/>
    <col min="516" max="516" width="18.42578125" customWidth="1"/>
    <col min="517" max="517" width="7.85546875" customWidth="1"/>
    <col min="518" max="518" width="11.28515625" customWidth="1"/>
    <col min="519" max="520" width="13.7109375" customWidth="1"/>
    <col min="521" max="521" width="12.85546875" customWidth="1"/>
    <col min="522" max="522" width="14.140625" customWidth="1"/>
    <col min="523" max="523" width="13.5703125" customWidth="1"/>
    <col min="524" max="524" width="12.7109375" customWidth="1"/>
    <col min="768" max="768" width="3.5703125" customWidth="1"/>
    <col min="769" max="769" width="10.5703125" customWidth="1"/>
    <col min="770" max="770" width="31.5703125" customWidth="1"/>
    <col min="771" max="771" width="22.28515625" customWidth="1"/>
    <col min="772" max="772" width="18.42578125" customWidth="1"/>
    <col min="773" max="773" width="7.85546875" customWidth="1"/>
    <col min="774" max="774" width="11.28515625" customWidth="1"/>
    <col min="775" max="776" width="13.7109375" customWidth="1"/>
    <col min="777" max="777" width="12.85546875" customWidth="1"/>
    <col min="778" max="778" width="14.140625" customWidth="1"/>
    <col min="779" max="779" width="13.5703125" customWidth="1"/>
    <col min="780" max="780" width="12.7109375" customWidth="1"/>
    <col min="1024" max="1024" width="3.5703125" customWidth="1"/>
    <col min="1025" max="1025" width="10.5703125" customWidth="1"/>
    <col min="1026" max="1026" width="31.5703125" customWidth="1"/>
    <col min="1027" max="1027" width="22.28515625" customWidth="1"/>
    <col min="1028" max="1028" width="18.42578125" customWidth="1"/>
    <col min="1029" max="1029" width="7.85546875" customWidth="1"/>
    <col min="1030" max="1030" width="11.28515625" customWidth="1"/>
    <col min="1031" max="1032" width="13.7109375" customWidth="1"/>
    <col min="1033" max="1033" width="12.85546875" customWidth="1"/>
    <col min="1034" max="1034" width="14.140625" customWidth="1"/>
    <col min="1035" max="1035" width="13.5703125" customWidth="1"/>
    <col min="1036" max="1036" width="12.7109375" customWidth="1"/>
    <col min="1280" max="1280" width="3.5703125" customWidth="1"/>
    <col min="1281" max="1281" width="10.5703125" customWidth="1"/>
    <col min="1282" max="1282" width="31.5703125" customWidth="1"/>
    <col min="1283" max="1283" width="22.28515625" customWidth="1"/>
    <col min="1284" max="1284" width="18.42578125" customWidth="1"/>
    <col min="1285" max="1285" width="7.85546875" customWidth="1"/>
    <col min="1286" max="1286" width="11.28515625" customWidth="1"/>
    <col min="1287" max="1288" width="13.7109375" customWidth="1"/>
    <col min="1289" max="1289" width="12.85546875" customWidth="1"/>
    <col min="1290" max="1290" width="14.140625" customWidth="1"/>
    <col min="1291" max="1291" width="13.5703125" customWidth="1"/>
    <col min="1292" max="1292" width="12.7109375" customWidth="1"/>
    <col min="1536" max="1536" width="3.5703125" customWidth="1"/>
    <col min="1537" max="1537" width="10.5703125" customWidth="1"/>
    <col min="1538" max="1538" width="31.5703125" customWidth="1"/>
    <col min="1539" max="1539" width="22.28515625" customWidth="1"/>
    <col min="1540" max="1540" width="18.42578125" customWidth="1"/>
    <col min="1541" max="1541" width="7.85546875" customWidth="1"/>
    <col min="1542" max="1542" width="11.28515625" customWidth="1"/>
    <col min="1543" max="1544" width="13.7109375" customWidth="1"/>
    <col min="1545" max="1545" width="12.85546875" customWidth="1"/>
    <col min="1546" max="1546" width="14.140625" customWidth="1"/>
    <col min="1547" max="1547" width="13.5703125" customWidth="1"/>
    <col min="1548" max="1548" width="12.7109375" customWidth="1"/>
    <col min="1792" max="1792" width="3.5703125" customWidth="1"/>
    <col min="1793" max="1793" width="10.5703125" customWidth="1"/>
    <col min="1794" max="1794" width="31.5703125" customWidth="1"/>
    <col min="1795" max="1795" width="22.28515625" customWidth="1"/>
    <col min="1796" max="1796" width="18.42578125" customWidth="1"/>
    <col min="1797" max="1797" width="7.85546875" customWidth="1"/>
    <col min="1798" max="1798" width="11.28515625" customWidth="1"/>
    <col min="1799" max="1800" width="13.7109375" customWidth="1"/>
    <col min="1801" max="1801" width="12.85546875" customWidth="1"/>
    <col min="1802" max="1802" width="14.140625" customWidth="1"/>
    <col min="1803" max="1803" width="13.5703125" customWidth="1"/>
    <col min="1804" max="1804" width="12.7109375" customWidth="1"/>
    <col min="2048" max="2048" width="3.5703125" customWidth="1"/>
    <col min="2049" max="2049" width="10.5703125" customWidth="1"/>
    <col min="2050" max="2050" width="31.5703125" customWidth="1"/>
    <col min="2051" max="2051" width="22.28515625" customWidth="1"/>
    <col min="2052" max="2052" width="18.42578125" customWidth="1"/>
    <col min="2053" max="2053" width="7.85546875" customWidth="1"/>
    <col min="2054" max="2054" width="11.28515625" customWidth="1"/>
    <col min="2055" max="2056" width="13.7109375" customWidth="1"/>
    <col min="2057" max="2057" width="12.85546875" customWidth="1"/>
    <col min="2058" max="2058" width="14.140625" customWidth="1"/>
    <col min="2059" max="2059" width="13.5703125" customWidth="1"/>
    <col min="2060" max="2060" width="12.7109375" customWidth="1"/>
    <col min="2304" max="2304" width="3.5703125" customWidth="1"/>
    <col min="2305" max="2305" width="10.5703125" customWidth="1"/>
    <col min="2306" max="2306" width="31.5703125" customWidth="1"/>
    <col min="2307" max="2307" width="22.28515625" customWidth="1"/>
    <col min="2308" max="2308" width="18.42578125" customWidth="1"/>
    <col min="2309" max="2309" width="7.85546875" customWidth="1"/>
    <col min="2310" max="2310" width="11.28515625" customWidth="1"/>
    <col min="2311" max="2312" width="13.7109375" customWidth="1"/>
    <col min="2313" max="2313" width="12.85546875" customWidth="1"/>
    <col min="2314" max="2314" width="14.140625" customWidth="1"/>
    <col min="2315" max="2315" width="13.5703125" customWidth="1"/>
    <col min="2316" max="2316" width="12.7109375" customWidth="1"/>
    <col min="2560" max="2560" width="3.5703125" customWidth="1"/>
    <col min="2561" max="2561" width="10.5703125" customWidth="1"/>
    <col min="2562" max="2562" width="31.5703125" customWidth="1"/>
    <col min="2563" max="2563" width="22.28515625" customWidth="1"/>
    <col min="2564" max="2564" width="18.42578125" customWidth="1"/>
    <col min="2565" max="2565" width="7.85546875" customWidth="1"/>
    <col min="2566" max="2566" width="11.28515625" customWidth="1"/>
    <col min="2567" max="2568" width="13.7109375" customWidth="1"/>
    <col min="2569" max="2569" width="12.85546875" customWidth="1"/>
    <col min="2570" max="2570" width="14.140625" customWidth="1"/>
    <col min="2571" max="2571" width="13.5703125" customWidth="1"/>
    <col min="2572" max="2572" width="12.7109375" customWidth="1"/>
    <col min="2816" max="2816" width="3.5703125" customWidth="1"/>
    <col min="2817" max="2817" width="10.5703125" customWidth="1"/>
    <col min="2818" max="2818" width="31.5703125" customWidth="1"/>
    <col min="2819" max="2819" width="22.28515625" customWidth="1"/>
    <col min="2820" max="2820" width="18.42578125" customWidth="1"/>
    <col min="2821" max="2821" width="7.85546875" customWidth="1"/>
    <col min="2822" max="2822" width="11.28515625" customWidth="1"/>
    <col min="2823" max="2824" width="13.7109375" customWidth="1"/>
    <col min="2825" max="2825" width="12.85546875" customWidth="1"/>
    <col min="2826" max="2826" width="14.140625" customWidth="1"/>
    <col min="2827" max="2827" width="13.5703125" customWidth="1"/>
    <col min="2828" max="2828" width="12.7109375" customWidth="1"/>
    <col min="3072" max="3072" width="3.5703125" customWidth="1"/>
    <col min="3073" max="3073" width="10.5703125" customWidth="1"/>
    <col min="3074" max="3074" width="31.5703125" customWidth="1"/>
    <col min="3075" max="3075" width="22.28515625" customWidth="1"/>
    <col min="3076" max="3076" width="18.42578125" customWidth="1"/>
    <col min="3077" max="3077" width="7.85546875" customWidth="1"/>
    <col min="3078" max="3078" width="11.28515625" customWidth="1"/>
    <col min="3079" max="3080" width="13.7109375" customWidth="1"/>
    <col min="3081" max="3081" width="12.85546875" customWidth="1"/>
    <col min="3082" max="3082" width="14.140625" customWidth="1"/>
    <col min="3083" max="3083" width="13.5703125" customWidth="1"/>
    <col min="3084" max="3084" width="12.7109375" customWidth="1"/>
    <col min="3328" max="3328" width="3.5703125" customWidth="1"/>
    <col min="3329" max="3329" width="10.5703125" customWidth="1"/>
    <col min="3330" max="3330" width="31.5703125" customWidth="1"/>
    <col min="3331" max="3331" width="22.28515625" customWidth="1"/>
    <col min="3332" max="3332" width="18.42578125" customWidth="1"/>
    <col min="3333" max="3333" width="7.85546875" customWidth="1"/>
    <col min="3334" max="3334" width="11.28515625" customWidth="1"/>
    <col min="3335" max="3336" width="13.7109375" customWidth="1"/>
    <col min="3337" max="3337" width="12.85546875" customWidth="1"/>
    <col min="3338" max="3338" width="14.140625" customWidth="1"/>
    <col min="3339" max="3339" width="13.5703125" customWidth="1"/>
    <col min="3340" max="3340" width="12.7109375" customWidth="1"/>
    <col min="3584" max="3584" width="3.5703125" customWidth="1"/>
    <col min="3585" max="3585" width="10.5703125" customWidth="1"/>
    <col min="3586" max="3586" width="31.5703125" customWidth="1"/>
    <col min="3587" max="3587" width="22.28515625" customWidth="1"/>
    <col min="3588" max="3588" width="18.42578125" customWidth="1"/>
    <col min="3589" max="3589" width="7.85546875" customWidth="1"/>
    <col min="3590" max="3590" width="11.28515625" customWidth="1"/>
    <col min="3591" max="3592" width="13.7109375" customWidth="1"/>
    <col min="3593" max="3593" width="12.85546875" customWidth="1"/>
    <col min="3594" max="3594" width="14.140625" customWidth="1"/>
    <col min="3595" max="3595" width="13.5703125" customWidth="1"/>
    <col min="3596" max="3596" width="12.7109375" customWidth="1"/>
    <col min="3840" max="3840" width="3.5703125" customWidth="1"/>
    <col min="3841" max="3841" width="10.5703125" customWidth="1"/>
    <col min="3842" max="3842" width="31.5703125" customWidth="1"/>
    <col min="3843" max="3843" width="22.28515625" customWidth="1"/>
    <col min="3844" max="3844" width="18.42578125" customWidth="1"/>
    <col min="3845" max="3845" width="7.85546875" customWidth="1"/>
    <col min="3846" max="3846" width="11.28515625" customWidth="1"/>
    <col min="3847" max="3848" width="13.7109375" customWidth="1"/>
    <col min="3849" max="3849" width="12.85546875" customWidth="1"/>
    <col min="3850" max="3850" width="14.140625" customWidth="1"/>
    <col min="3851" max="3851" width="13.5703125" customWidth="1"/>
    <col min="3852" max="3852" width="12.7109375" customWidth="1"/>
    <col min="4096" max="4096" width="3.5703125" customWidth="1"/>
    <col min="4097" max="4097" width="10.5703125" customWidth="1"/>
    <col min="4098" max="4098" width="31.5703125" customWidth="1"/>
    <col min="4099" max="4099" width="22.28515625" customWidth="1"/>
    <col min="4100" max="4100" width="18.42578125" customWidth="1"/>
    <col min="4101" max="4101" width="7.85546875" customWidth="1"/>
    <col min="4102" max="4102" width="11.28515625" customWidth="1"/>
    <col min="4103" max="4104" width="13.7109375" customWidth="1"/>
    <col min="4105" max="4105" width="12.85546875" customWidth="1"/>
    <col min="4106" max="4106" width="14.140625" customWidth="1"/>
    <col min="4107" max="4107" width="13.5703125" customWidth="1"/>
    <col min="4108" max="4108" width="12.7109375" customWidth="1"/>
    <col min="4352" max="4352" width="3.5703125" customWidth="1"/>
    <col min="4353" max="4353" width="10.5703125" customWidth="1"/>
    <col min="4354" max="4354" width="31.5703125" customWidth="1"/>
    <col min="4355" max="4355" width="22.28515625" customWidth="1"/>
    <col min="4356" max="4356" width="18.42578125" customWidth="1"/>
    <col min="4357" max="4357" width="7.85546875" customWidth="1"/>
    <col min="4358" max="4358" width="11.28515625" customWidth="1"/>
    <col min="4359" max="4360" width="13.7109375" customWidth="1"/>
    <col min="4361" max="4361" width="12.85546875" customWidth="1"/>
    <col min="4362" max="4362" width="14.140625" customWidth="1"/>
    <col min="4363" max="4363" width="13.5703125" customWidth="1"/>
    <col min="4364" max="4364" width="12.7109375" customWidth="1"/>
    <col min="4608" max="4608" width="3.5703125" customWidth="1"/>
    <col min="4609" max="4609" width="10.5703125" customWidth="1"/>
    <col min="4610" max="4610" width="31.5703125" customWidth="1"/>
    <col min="4611" max="4611" width="22.28515625" customWidth="1"/>
    <col min="4612" max="4612" width="18.42578125" customWidth="1"/>
    <col min="4613" max="4613" width="7.85546875" customWidth="1"/>
    <col min="4614" max="4614" width="11.28515625" customWidth="1"/>
    <col min="4615" max="4616" width="13.7109375" customWidth="1"/>
    <col min="4617" max="4617" width="12.85546875" customWidth="1"/>
    <col min="4618" max="4618" width="14.140625" customWidth="1"/>
    <col min="4619" max="4619" width="13.5703125" customWidth="1"/>
    <col min="4620" max="4620" width="12.7109375" customWidth="1"/>
    <col min="4864" max="4864" width="3.5703125" customWidth="1"/>
    <col min="4865" max="4865" width="10.5703125" customWidth="1"/>
    <col min="4866" max="4866" width="31.5703125" customWidth="1"/>
    <col min="4867" max="4867" width="22.28515625" customWidth="1"/>
    <col min="4868" max="4868" width="18.42578125" customWidth="1"/>
    <col min="4869" max="4869" width="7.85546875" customWidth="1"/>
    <col min="4870" max="4870" width="11.28515625" customWidth="1"/>
    <col min="4871" max="4872" width="13.7109375" customWidth="1"/>
    <col min="4873" max="4873" width="12.85546875" customWidth="1"/>
    <col min="4874" max="4874" width="14.140625" customWidth="1"/>
    <col min="4875" max="4875" width="13.5703125" customWidth="1"/>
    <col min="4876" max="4876" width="12.7109375" customWidth="1"/>
    <col min="5120" max="5120" width="3.5703125" customWidth="1"/>
    <col min="5121" max="5121" width="10.5703125" customWidth="1"/>
    <col min="5122" max="5122" width="31.5703125" customWidth="1"/>
    <col min="5123" max="5123" width="22.28515625" customWidth="1"/>
    <col min="5124" max="5124" width="18.42578125" customWidth="1"/>
    <col min="5125" max="5125" width="7.85546875" customWidth="1"/>
    <col min="5126" max="5126" width="11.28515625" customWidth="1"/>
    <col min="5127" max="5128" width="13.7109375" customWidth="1"/>
    <col min="5129" max="5129" width="12.85546875" customWidth="1"/>
    <col min="5130" max="5130" width="14.140625" customWidth="1"/>
    <col min="5131" max="5131" width="13.5703125" customWidth="1"/>
    <col min="5132" max="5132" width="12.7109375" customWidth="1"/>
    <col min="5376" max="5376" width="3.5703125" customWidth="1"/>
    <col min="5377" max="5377" width="10.5703125" customWidth="1"/>
    <col min="5378" max="5378" width="31.5703125" customWidth="1"/>
    <col min="5379" max="5379" width="22.28515625" customWidth="1"/>
    <col min="5380" max="5380" width="18.42578125" customWidth="1"/>
    <col min="5381" max="5381" width="7.85546875" customWidth="1"/>
    <col min="5382" max="5382" width="11.28515625" customWidth="1"/>
    <col min="5383" max="5384" width="13.7109375" customWidth="1"/>
    <col min="5385" max="5385" width="12.85546875" customWidth="1"/>
    <col min="5386" max="5386" width="14.140625" customWidth="1"/>
    <col min="5387" max="5387" width="13.5703125" customWidth="1"/>
    <col min="5388" max="5388" width="12.7109375" customWidth="1"/>
    <col min="5632" max="5632" width="3.5703125" customWidth="1"/>
    <col min="5633" max="5633" width="10.5703125" customWidth="1"/>
    <col min="5634" max="5634" width="31.5703125" customWidth="1"/>
    <col min="5635" max="5635" width="22.28515625" customWidth="1"/>
    <col min="5636" max="5636" width="18.42578125" customWidth="1"/>
    <col min="5637" max="5637" width="7.85546875" customWidth="1"/>
    <col min="5638" max="5638" width="11.28515625" customWidth="1"/>
    <col min="5639" max="5640" width="13.7109375" customWidth="1"/>
    <col min="5641" max="5641" width="12.85546875" customWidth="1"/>
    <col min="5642" max="5642" width="14.140625" customWidth="1"/>
    <col min="5643" max="5643" width="13.5703125" customWidth="1"/>
    <col min="5644" max="5644" width="12.7109375" customWidth="1"/>
    <col min="5888" max="5888" width="3.5703125" customWidth="1"/>
    <col min="5889" max="5889" width="10.5703125" customWidth="1"/>
    <col min="5890" max="5890" width="31.5703125" customWidth="1"/>
    <col min="5891" max="5891" width="22.28515625" customWidth="1"/>
    <col min="5892" max="5892" width="18.42578125" customWidth="1"/>
    <col min="5893" max="5893" width="7.85546875" customWidth="1"/>
    <col min="5894" max="5894" width="11.28515625" customWidth="1"/>
    <col min="5895" max="5896" width="13.7109375" customWidth="1"/>
    <col min="5897" max="5897" width="12.85546875" customWidth="1"/>
    <col min="5898" max="5898" width="14.140625" customWidth="1"/>
    <col min="5899" max="5899" width="13.5703125" customWidth="1"/>
    <col min="5900" max="5900" width="12.7109375" customWidth="1"/>
    <col min="6144" max="6144" width="3.5703125" customWidth="1"/>
    <col min="6145" max="6145" width="10.5703125" customWidth="1"/>
    <col min="6146" max="6146" width="31.5703125" customWidth="1"/>
    <col min="6147" max="6147" width="22.28515625" customWidth="1"/>
    <col min="6148" max="6148" width="18.42578125" customWidth="1"/>
    <col min="6149" max="6149" width="7.85546875" customWidth="1"/>
    <col min="6150" max="6150" width="11.28515625" customWidth="1"/>
    <col min="6151" max="6152" width="13.7109375" customWidth="1"/>
    <col min="6153" max="6153" width="12.85546875" customWidth="1"/>
    <col min="6154" max="6154" width="14.140625" customWidth="1"/>
    <col min="6155" max="6155" width="13.5703125" customWidth="1"/>
    <col min="6156" max="6156" width="12.7109375" customWidth="1"/>
    <col min="6400" max="6400" width="3.5703125" customWidth="1"/>
    <col min="6401" max="6401" width="10.5703125" customWidth="1"/>
    <col min="6402" max="6402" width="31.5703125" customWidth="1"/>
    <col min="6403" max="6403" width="22.28515625" customWidth="1"/>
    <col min="6404" max="6404" width="18.42578125" customWidth="1"/>
    <col min="6405" max="6405" width="7.85546875" customWidth="1"/>
    <col min="6406" max="6406" width="11.28515625" customWidth="1"/>
    <col min="6407" max="6408" width="13.7109375" customWidth="1"/>
    <col min="6409" max="6409" width="12.85546875" customWidth="1"/>
    <col min="6410" max="6410" width="14.140625" customWidth="1"/>
    <col min="6411" max="6411" width="13.5703125" customWidth="1"/>
    <col min="6412" max="6412" width="12.7109375" customWidth="1"/>
    <col min="6656" max="6656" width="3.5703125" customWidth="1"/>
    <col min="6657" max="6657" width="10.5703125" customWidth="1"/>
    <col min="6658" max="6658" width="31.5703125" customWidth="1"/>
    <col min="6659" max="6659" width="22.28515625" customWidth="1"/>
    <col min="6660" max="6660" width="18.42578125" customWidth="1"/>
    <col min="6661" max="6661" width="7.85546875" customWidth="1"/>
    <col min="6662" max="6662" width="11.28515625" customWidth="1"/>
    <col min="6663" max="6664" width="13.7109375" customWidth="1"/>
    <col min="6665" max="6665" width="12.85546875" customWidth="1"/>
    <col min="6666" max="6666" width="14.140625" customWidth="1"/>
    <col min="6667" max="6667" width="13.5703125" customWidth="1"/>
    <col min="6668" max="6668" width="12.7109375" customWidth="1"/>
    <col min="6912" max="6912" width="3.5703125" customWidth="1"/>
    <col min="6913" max="6913" width="10.5703125" customWidth="1"/>
    <col min="6914" max="6914" width="31.5703125" customWidth="1"/>
    <col min="6915" max="6915" width="22.28515625" customWidth="1"/>
    <col min="6916" max="6916" width="18.42578125" customWidth="1"/>
    <col min="6917" max="6917" width="7.85546875" customWidth="1"/>
    <col min="6918" max="6918" width="11.28515625" customWidth="1"/>
    <col min="6919" max="6920" width="13.7109375" customWidth="1"/>
    <col min="6921" max="6921" width="12.85546875" customWidth="1"/>
    <col min="6922" max="6922" width="14.140625" customWidth="1"/>
    <col min="6923" max="6923" width="13.5703125" customWidth="1"/>
    <col min="6924" max="6924" width="12.7109375" customWidth="1"/>
    <col min="7168" max="7168" width="3.5703125" customWidth="1"/>
    <col min="7169" max="7169" width="10.5703125" customWidth="1"/>
    <col min="7170" max="7170" width="31.5703125" customWidth="1"/>
    <col min="7171" max="7171" width="22.28515625" customWidth="1"/>
    <col min="7172" max="7172" width="18.42578125" customWidth="1"/>
    <col min="7173" max="7173" width="7.85546875" customWidth="1"/>
    <col min="7174" max="7174" width="11.28515625" customWidth="1"/>
    <col min="7175" max="7176" width="13.7109375" customWidth="1"/>
    <col min="7177" max="7177" width="12.85546875" customWidth="1"/>
    <col min="7178" max="7178" width="14.140625" customWidth="1"/>
    <col min="7179" max="7179" width="13.5703125" customWidth="1"/>
    <col min="7180" max="7180" width="12.7109375" customWidth="1"/>
    <col min="7424" max="7424" width="3.5703125" customWidth="1"/>
    <col min="7425" max="7425" width="10.5703125" customWidth="1"/>
    <col min="7426" max="7426" width="31.5703125" customWidth="1"/>
    <col min="7427" max="7427" width="22.28515625" customWidth="1"/>
    <col min="7428" max="7428" width="18.42578125" customWidth="1"/>
    <col min="7429" max="7429" width="7.85546875" customWidth="1"/>
    <col min="7430" max="7430" width="11.28515625" customWidth="1"/>
    <col min="7431" max="7432" width="13.7109375" customWidth="1"/>
    <col min="7433" max="7433" width="12.85546875" customWidth="1"/>
    <col min="7434" max="7434" width="14.140625" customWidth="1"/>
    <col min="7435" max="7435" width="13.5703125" customWidth="1"/>
    <col min="7436" max="7436" width="12.7109375" customWidth="1"/>
    <col min="7680" max="7680" width="3.5703125" customWidth="1"/>
    <col min="7681" max="7681" width="10.5703125" customWidth="1"/>
    <col min="7682" max="7682" width="31.5703125" customWidth="1"/>
    <col min="7683" max="7683" width="22.28515625" customWidth="1"/>
    <col min="7684" max="7684" width="18.42578125" customWidth="1"/>
    <col min="7685" max="7685" width="7.85546875" customWidth="1"/>
    <col min="7686" max="7686" width="11.28515625" customWidth="1"/>
    <col min="7687" max="7688" width="13.7109375" customWidth="1"/>
    <col min="7689" max="7689" width="12.85546875" customWidth="1"/>
    <col min="7690" max="7690" width="14.140625" customWidth="1"/>
    <col min="7691" max="7691" width="13.5703125" customWidth="1"/>
    <col min="7692" max="7692" width="12.7109375" customWidth="1"/>
    <col min="7936" max="7936" width="3.5703125" customWidth="1"/>
    <col min="7937" max="7937" width="10.5703125" customWidth="1"/>
    <col min="7938" max="7938" width="31.5703125" customWidth="1"/>
    <col min="7939" max="7939" width="22.28515625" customWidth="1"/>
    <col min="7940" max="7940" width="18.42578125" customWidth="1"/>
    <col min="7941" max="7941" width="7.85546875" customWidth="1"/>
    <col min="7942" max="7942" width="11.28515625" customWidth="1"/>
    <col min="7943" max="7944" width="13.7109375" customWidth="1"/>
    <col min="7945" max="7945" width="12.85546875" customWidth="1"/>
    <col min="7946" max="7946" width="14.140625" customWidth="1"/>
    <col min="7947" max="7947" width="13.5703125" customWidth="1"/>
    <col min="7948" max="7948" width="12.7109375" customWidth="1"/>
    <col min="8192" max="8192" width="3.5703125" customWidth="1"/>
    <col min="8193" max="8193" width="10.5703125" customWidth="1"/>
    <col min="8194" max="8194" width="31.5703125" customWidth="1"/>
    <col min="8195" max="8195" width="22.28515625" customWidth="1"/>
    <col min="8196" max="8196" width="18.42578125" customWidth="1"/>
    <col min="8197" max="8197" width="7.85546875" customWidth="1"/>
    <col min="8198" max="8198" width="11.28515625" customWidth="1"/>
    <col min="8199" max="8200" width="13.7109375" customWidth="1"/>
    <col min="8201" max="8201" width="12.85546875" customWidth="1"/>
    <col min="8202" max="8202" width="14.140625" customWidth="1"/>
    <col min="8203" max="8203" width="13.5703125" customWidth="1"/>
    <col min="8204" max="8204" width="12.7109375" customWidth="1"/>
    <col min="8448" max="8448" width="3.5703125" customWidth="1"/>
    <col min="8449" max="8449" width="10.5703125" customWidth="1"/>
    <col min="8450" max="8450" width="31.5703125" customWidth="1"/>
    <col min="8451" max="8451" width="22.28515625" customWidth="1"/>
    <col min="8452" max="8452" width="18.42578125" customWidth="1"/>
    <col min="8453" max="8453" width="7.85546875" customWidth="1"/>
    <col min="8454" max="8454" width="11.28515625" customWidth="1"/>
    <col min="8455" max="8456" width="13.7109375" customWidth="1"/>
    <col min="8457" max="8457" width="12.85546875" customWidth="1"/>
    <col min="8458" max="8458" width="14.140625" customWidth="1"/>
    <col min="8459" max="8459" width="13.5703125" customWidth="1"/>
    <col min="8460" max="8460" width="12.7109375" customWidth="1"/>
    <col min="8704" max="8704" width="3.5703125" customWidth="1"/>
    <col min="8705" max="8705" width="10.5703125" customWidth="1"/>
    <col min="8706" max="8706" width="31.5703125" customWidth="1"/>
    <col min="8707" max="8707" width="22.28515625" customWidth="1"/>
    <col min="8708" max="8708" width="18.42578125" customWidth="1"/>
    <col min="8709" max="8709" width="7.85546875" customWidth="1"/>
    <col min="8710" max="8710" width="11.28515625" customWidth="1"/>
    <col min="8711" max="8712" width="13.7109375" customWidth="1"/>
    <col min="8713" max="8713" width="12.85546875" customWidth="1"/>
    <col min="8714" max="8714" width="14.140625" customWidth="1"/>
    <col min="8715" max="8715" width="13.5703125" customWidth="1"/>
    <col min="8716" max="8716" width="12.7109375" customWidth="1"/>
    <col min="8960" max="8960" width="3.5703125" customWidth="1"/>
    <col min="8961" max="8961" width="10.5703125" customWidth="1"/>
    <col min="8962" max="8962" width="31.5703125" customWidth="1"/>
    <col min="8963" max="8963" width="22.28515625" customWidth="1"/>
    <col min="8964" max="8964" width="18.42578125" customWidth="1"/>
    <col min="8965" max="8965" width="7.85546875" customWidth="1"/>
    <col min="8966" max="8966" width="11.28515625" customWidth="1"/>
    <col min="8967" max="8968" width="13.7109375" customWidth="1"/>
    <col min="8969" max="8969" width="12.85546875" customWidth="1"/>
    <col min="8970" max="8970" width="14.140625" customWidth="1"/>
    <col min="8971" max="8971" width="13.5703125" customWidth="1"/>
    <col min="8972" max="8972" width="12.7109375" customWidth="1"/>
    <col min="9216" max="9216" width="3.5703125" customWidth="1"/>
    <col min="9217" max="9217" width="10.5703125" customWidth="1"/>
    <col min="9218" max="9218" width="31.5703125" customWidth="1"/>
    <col min="9219" max="9219" width="22.28515625" customWidth="1"/>
    <col min="9220" max="9220" width="18.42578125" customWidth="1"/>
    <col min="9221" max="9221" width="7.85546875" customWidth="1"/>
    <col min="9222" max="9222" width="11.28515625" customWidth="1"/>
    <col min="9223" max="9224" width="13.7109375" customWidth="1"/>
    <col min="9225" max="9225" width="12.85546875" customWidth="1"/>
    <col min="9226" max="9226" width="14.140625" customWidth="1"/>
    <col min="9227" max="9227" width="13.5703125" customWidth="1"/>
    <col min="9228" max="9228" width="12.7109375" customWidth="1"/>
    <col min="9472" max="9472" width="3.5703125" customWidth="1"/>
    <col min="9473" max="9473" width="10.5703125" customWidth="1"/>
    <col min="9474" max="9474" width="31.5703125" customWidth="1"/>
    <col min="9475" max="9475" width="22.28515625" customWidth="1"/>
    <col min="9476" max="9476" width="18.42578125" customWidth="1"/>
    <col min="9477" max="9477" width="7.85546875" customWidth="1"/>
    <col min="9478" max="9478" width="11.28515625" customWidth="1"/>
    <col min="9479" max="9480" width="13.7109375" customWidth="1"/>
    <col min="9481" max="9481" width="12.85546875" customWidth="1"/>
    <col min="9482" max="9482" width="14.140625" customWidth="1"/>
    <col min="9483" max="9483" width="13.5703125" customWidth="1"/>
    <col min="9484" max="9484" width="12.7109375" customWidth="1"/>
    <col min="9728" max="9728" width="3.5703125" customWidth="1"/>
    <col min="9729" max="9729" width="10.5703125" customWidth="1"/>
    <col min="9730" max="9730" width="31.5703125" customWidth="1"/>
    <col min="9731" max="9731" width="22.28515625" customWidth="1"/>
    <col min="9732" max="9732" width="18.42578125" customWidth="1"/>
    <col min="9733" max="9733" width="7.85546875" customWidth="1"/>
    <col min="9734" max="9734" width="11.28515625" customWidth="1"/>
    <col min="9735" max="9736" width="13.7109375" customWidth="1"/>
    <col min="9737" max="9737" width="12.85546875" customWidth="1"/>
    <col min="9738" max="9738" width="14.140625" customWidth="1"/>
    <col min="9739" max="9739" width="13.5703125" customWidth="1"/>
    <col min="9740" max="9740" width="12.7109375" customWidth="1"/>
    <col min="9984" max="9984" width="3.5703125" customWidth="1"/>
    <col min="9985" max="9985" width="10.5703125" customWidth="1"/>
    <col min="9986" max="9986" width="31.5703125" customWidth="1"/>
    <col min="9987" max="9987" width="22.28515625" customWidth="1"/>
    <col min="9988" max="9988" width="18.42578125" customWidth="1"/>
    <col min="9989" max="9989" width="7.85546875" customWidth="1"/>
    <col min="9990" max="9990" width="11.28515625" customWidth="1"/>
    <col min="9991" max="9992" width="13.7109375" customWidth="1"/>
    <col min="9993" max="9993" width="12.85546875" customWidth="1"/>
    <col min="9994" max="9994" width="14.140625" customWidth="1"/>
    <col min="9995" max="9995" width="13.5703125" customWidth="1"/>
    <col min="9996" max="9996" width="12.7109375" customWidth="1"/>
    <col min="10240" max="10240" width="3.5703125" customWidth="1"/>
    <col min="10241" max="10241" width="10.5703125" customWidth="1"/>
    <col min="10242" max="10242" width="31.5703125" customWidth="1"/>
    <col min="10243" max="10243" width="22.28515625" customWidth="1"/>
    <col min="10244" max="10244" width="18.42578125" customWidth="1"/>
    <col min="10245" max="10245" width="7.85546875" customWidth="1"/>
    <col min="10246" max="10246" width="11.28515625" customWidth="1"/>
    <col min="10247" max="10248" width="13.7109375" customWidth="1"/>
    <col min="10249" max="10249" width="12.85546875" customWidth="1"/>
    <col min="10250" max="10250" width="14.140625" customWidth="1"/>
    <col min="10251" max="10251" width="13.5703125" customWidth="1"/>
    <col min="10252" max="10252" width="12.7109375" customWidth="1"/>
    <col min="10496" max="10496" width="3.5703125" customWidth="1"/>
    <col min="10497" max="10497" width="10.5703125" customWidth="1"/>
    <col min="10498" max="10498" width="31.5703125" customWidth="1"/>
    <col min="10499" max="10499" width="22.28515625" customWidth="1"/>
    <col min="10500" max="10500" width="18.42578125" customWidth="1"/>
    <col min="10501" max="10501" width="7.85546875" customWidth="1"/>
    <col min="10502" max="10502" width="11.28515625" customWidth="1"/>
    <col min="10503" max="10504" width="13.7109375" customWidth="1"/>
    <col min="10505" max="10505" width="12.85546875" customWidth="1"/>
    <col min="10506" max="10506" width="14.140625" customWidth="1"/>
    <col min="10507" max="10507" width="13.5703125" customWidth="1"/>
    <col min="10508" max="10508" width="12.7109375" customWidth="1"/>
    <col min="10752" max="10752" width="3.5703125" customWidth="1"/>
    <col min="10753" max="10753" width="10.5703125" customWidth="1"/>
    <col min="10754" max="10754" width="31.5703125" customWidth="1"/>
    <col min="10755" max="10755" width="22.28515625" customWidth="1"/>
    <col min="10756" max="10756" width="18.42578125" customWidth="1"/>
    <col min="10757" max="10757" width="7.85546875" customWidth="1"/>
    <col min="10758" max="10758" width="11.28515625" customWidth="1"/>
    <col min="10759" max="10760" width="13.7109375" customWidth="1"/>
    <col min="10761" max="10761" width="12.85546875" customWidth="1"/>
    <col min="10762" max="10762" width="14.140625" customWidth="1"/>
    <col min="10763" max="10763" width="13.5703125" customWidth="1"/>
    <col min="10764" max="10764" width="12.7109375" customWidth="1"/>
    <col min="11008" max="11008" width="3.5703125" customWidth="1"/>
    <col min="11009" max="11009" width="10.5703125" customWidth="1"/>
    <col min="11010" max="11010" width="31.5703125" customWidth="1"/>
    <col min="11011" max="11011" width="22.28515625" customWidth="1"/>
    <col min="11012" max="11012" width="18.42578125" customWidth="1"/>
    <col min="11013" max="11013" width="7.85546875" customWidth="1"/>
    <col min="11014" max="11014" width="11.28515625" customWidth="1"/>
    <col min="11015" max="11016" width="13.7109375" customWidth="1"/>
    <col min="11017" max="11017" width="12.85546875" customWidth="1"/>
    <col min="11018" max="11018" width="14.140625" customWidth="1"/>
    <col min="11019" max="11019" width="13.5703125" customWidth="1"/>
    <col min="11020" max="11020" width="12.7109375" customWidth="1"/>
    <col min="11264" max="11264" width="3.5703125" customWidth="1"/>
    <col min="11265" max="11265" width="10.5703125" customWidth="1"/>
    <col min="11266" max="11266" width="31.5703125" customWidth="1"/>
    <col min="11267" max="11267" width="22.28515625" customWidth="1"/>
    <col min="11268" max="11268" width="18.42578125" customWidth="1"/>
    <col min="11269" max="11269" width="7.85546875" customWidth="1"/>
    <col min="11270" max="11270" width="11.28515625" customWidth="1"/>
    <col min="11271" max="11272" width="13.7109375" customWidth="1"/>
    <col min="11273" max="11273" width="12.85546875" customWidth="1"/>
    <col min="11274" max="11274" width="14.140625" customWidth="1"/>
    <col min="11275" max="11275" width="13.5703125" customWidth="1"/>
    <col min="11276" max="11276" width="12.7109375" customWidth="1"/>
    <col min="11520" max="11520" width="3.5703125" customWidth="1"/>
    <col min="11521" max="11521" width="10.5703125" customWidth="1"/>
    <col min="11522" max="11522" width="31.5703125" customWidth="1"/>
    <col min="11523" max="11523" width="22.28515625" customWidth="1"/>
    <col min="11524" max="11524" width="18.42578125" customWidth="1"/>
    <col min="11525" max="11525" width="7.85546875" customWidth="1"/>
    <col min="11526" max="11526" width="11.28515625" customWidth="1"/>
    <col min="11527" max="11528" width="13.7109375" customWidth="1"/>
    <col min="11529" max="11529" width="12.85546875" customWidth="1"/>
    <col min="11530" max="11530" width="14.140625" customWidth="1"/>
    <col min="11531" max="11531" width="13.5703125" customWidth="1"/>
    <col min="11532" max="11532" width="12.7109375" customWidth="1"/>
    <col min="11776" max="11776" width="3.5703125" customWidth="1"/>
    <col min="11777" max="11777" width="10.5703125" customWidth="1"/>
    <col min="11778" max="11778" width="31.5703125" customWidth="1"/>
    <col min="11779" max="11779" width="22.28515625" customWidth="1"/>
    <col min="11780" max="11780" width="18.42578125" customWidth="1"/>
    <col min="11781" max="11781" width="7.85546875" customWidth="1"/>
    <col min="11782" max="11782" width="11.28515625" customWidth="1"/>
    <col min="11783" max="11784" width="13.7109375" customWidth="1"/>
    <col min="11785" max="11785" width="12.85546875" customWidth="1"/>
    <col min="11786" max="11786" width="14.140625" customWidth="1"/>
    <col min="11787" max="11787" width="13.5703125" customWidth="1"/>
    <col min="11788" max="11788" width="12.7109375" customWidth="1"/>
    <col min="12032" max="12032" width="3.5703125" customWidth="1"/>
    <col min="12033" max="12033" width="10.5703125" customWidth="1"/>
    <col min="12034" max="12034" width="31.5703125" customWidth="1"/>
    <col min="12035" max="12035" width="22.28515625" customWidth="1"/>
    <col min="12036" max="12036" width="18.42578125" customWidth="1"/>
    <col min="12037" max="12037" width="7.85546875" customWidth="1"/>
    <col min="12038" max="12038" width="11.28515625" customWidth="1"/>
    <col min="12039" max="12040" width="13.7109375" customWidth="1"/>
    <col min="12041" max="12041" width="12.85546875" customWidth="1"/>
    <col min="12042" max="12042" width="14.140625" customWidth="1"/>
    <col min="12043" max="12043" width="13.5703125" customWidth="1"/>
    <col min="12044" max="12044" width="12.7109375" customWidth="1"/>
    <col min="12288" max="12288" width="3.5703125" customWidth="1"/>
    <col min="12289" max="12289" width="10.5703125" customWidth="1"/>
    <col min="12290" max="12290" width="31.5703125" customWidth="1"/>
    <col min="12291" max="12291" width="22.28515625" customWidth="1"/>
    <col min="12292" max="12292" width="18.42578125" customWidth="1"/>
    <col min="12293" max="12293" width="7.85546875" customWidth="1"/>
    <col min="12294" max="12294" width="11.28515625" customWidth="1"/>
    <col min="12295" max="12296" width="13.7109375" customWidth="1"/>
    <col min="12297" max="12297" width="12.85546875" customWidth="1"/>
    <col min="12298" max="12298" width="14.140625" customWidth="1"/>
    <col min="12299" max="12299" width="13.5703125" customWidth="1"/>
    <col min="12300" max="12300" width="12.7109375" customWidth="1"/>
    <col min="12544" max="12544" width="3.5703125" customWidth="1"/>
    <col min="12545" max="12545" width="10.5703125" customWidth="1"/>
    <col min="12546" max="12546" width="31.5703125" customWidth="1"/>
    <col min="12547" max="12547" width="22.28515625" customWidth="1"/>
    <col min="12548" max="12548" width="18.42578125" customWidth="1"/>
    <col min="12549" max="12549" width="7.85546875" customWidth="1"/>
    <col min="12550" max="12550" width="11.28515625" customWidth="1"/>
    <col min="12551" max="12552" width="13.7109375" customWidth="1"/>
    <col min="12553" max="12553" width="12.85546875" customWidth="1"/>
    <col min="12554" max="12554" width="14.140625" customWidth="1"/>
    <col min="12555" max="12555" width="13.5703125" customWidth="1"/>
    <col min="12556" max="12556" width="12.7109375" customWidth="1"/>
    <col min="12800" max="12800" width="3.5703125" customWidth="1"/>
    <col min="12801" max="12801" width="10.5703125" customWidth="1"/>
    <col min="12802" max="12802" width="31.5703125" customWidth="1"/>
    <col min="12803" max="12803" width="22.28515625" customWidth="1"/>
    <col min="12804" max="12804" width="18.42578125" customWidth="1"/>
    <col min="12805" max="12805" width="7.85546875" customWidth="1"/>
    <col min="12806" max="12806" width="11.28515625" customWidth="1"/>
    <col min="12807" max="12808" width="13.7109375" customWidth="1"/>
    <col min="12809" max="12809" width="12.85546875" customWidth="1"/>
    <col min="12810" max="12810" width="14.140625" customWidth="1"/>
    <col min="12811" max="12811" width="13.5703125" customWidth="1"/>
    <col min="12812" max="12812" width="12.7109375" customWidth="1"/>
    <col min="13056" max="13056" width="3.5703125" customWidth="1"/>
    <col min="13057" max="13057" width="10.5703125" customWidth="1"/>
    <col min="13058" max="13058" width="31.5703125" customWidth="1"/>
    <col min="13059" max="13059" width="22.28515625" customWidth="1"/>
    <col min="13060" max="13060" width="18.42578125" customWidth="1"/>
    <col min="13061" max="13061" width="7.85546875" customWidth="1"/>
    <col min="13062" max="13062" width="11.28515625" customWidth="1"/>
    <col min="13063" max="13064" width="13.7109375" customWidth="1"/>
    <col min="13065" max="13065" width="12.85546875" customWidth="1"/>
    <col min="13066" max="13066" width="14.140625" customWidth="1"/>
    <col min="13067" max="13067" width="13.5703125" customWidth="1"/>
    <col min="13068" max="13068" width="12.7109375" customWidth="1"/>
    <col min="13312" max="13312" width="3.5703125" customWidth="1"/>
    <col min="13313" max="13313" width="10.5703125" customWidth="1"/>
    <col min="13314" max="13314" width="31.5703125" customWidth="1"/>
    <col min="13315" max="13315" width="22.28515625" customWidth="1"/>
    <col min="13316" max="13316" width="18.42578125" customWidth="1"/>
    <col min="13317" max="13317" width="7.85546875" customWidth="1"/>
    <col min="13318" max="13318" width="11.28515625" customWidth="1"/>
    <col min="13319" max="13320" width="13.7109375" customWidth="1"/>
    <col min="13321" max="13321" width="12.85546875" customWidth="1"/>
    <col min="13322" max="13322" width="14.140625" customWidth="1"/>
    <col min="13323" max="13323" width="13.5703125" customWidth="1"/>
    <col min="13324" max="13324" width="12.7109375" customWidth="1"/>
    <col min="13568" max="13568" width="3.5703125" customWidth="1"/>
    <col min="13569" max="13569" width="10.5703125" customWidth="1"/>
    <col min="13570" max="13570" width="31.5703125" customWidth="1"/>
    <col min="13571" max="13571" width="22.28515625" customWidth="1"/>
    <col min="13572" max="13572" width="18.42578125" customWidth="1"/>
    <col min="13573" max="13573" width="7.85546875" customWidth="1"/>
    <col min="13574" max="13574" width="11.28515625" customWidth="1"/>
    <col min="13575" max="13576" width="13.7109375" customWidth="1"/>
    <col min="13577" max="13577" width="12.85546875" customWidth="1"/>
    <col min="13578" max="13578" width="14.140625" customWidth="1"/>
    <col min="13579" max="13579" width="13.5703125" customWidth="1"/>
    <col min="13580" max="13580" width="12.7109375" customWidth="1"/>
    <col min="13824" max="13824" width="3.5703125" customWidth="1"/>
    <col min="13825" max="13825" width="10.5703125" customWidth="1"/>
    <col min="13826" max="13826" width="31.5703125" customWidth="1"/>
    <col min="13827" max="13827" width="22.28515625" customWidth="1"/>
    <col min="13828" max="13828" width="18.42578125" customWidth="1"/>
    <col min="13829" max="13829" width="7.85546875" customWidth="1"/>
    <col min="13830" max="13830" width="11.28515625" customWidth="1"/>
    <col min="13831" max="13832" width="13.7109375" customWidth="1"/>
    <col min="13833" max="13833" width="12.85546875" customWidth="1"/>
    <col min="13834" max="13834" width="14.140625" customWidth="1"/>
    <col min="13835" max="13835" width="13.5703125" customWidth="1"/>
    <col min="13836" max="13836" width="12.7109375" customWidth="1"/>
    <col min="14080" max="14080" width="3.5703125" customWidth="1"/>
    <col min="14081" max="14081" width="10.5703125" customWidth="1"/>
    <col min="14082" max="14082" width="31.5703125" customWidth="1"/>
    <col min="14083" max="14083" width="22.28515625" customWidth="1"/>
    <col min="14084" max="14084" width="18.42578125" customWidth="1"/>
    <col min="14085" max="14085" width="7.85546875" customWidth="1"/>
    <col min="14086" max="14086" width="11.28515625" customWidth="1"/>
    <col min="14087" max="14088" width="13.7109375" customWidth="1"/>
    <col min="14089" max="14089" width="12.85546875" customWidth="1"/>
    <col min="14090" max="14090" width="14.140625" customWidth="1"/>
    <col min="14091" max="14091" width="13.5703125" customWidth="1"/>
    <col min="14092" max="14092" width="12.7109375" customWidth="1"/>
    <col min="14336" max="14336" width="3.5703125" customWidth="1"/>
    <col min="14337" max="14337" width="10.5703125" customWidth="1"/>
    <col min="14338" max="14338" width="31.5703125" customWidth="1"/>
    <col min="14339" max="14339" width="22.28515625" customWidth="1"/>
    <col min="14340" max="14340" width="18.42578125" customWidth="1"/>
    <col min="14341" max="14341" width="7.85546875" customWidth="1"/>
    <col min="14342" max="14342" width="11.28515625" customWidth="1"/>
    <col min="14343" max="14344" width="13.7109375" customWidth="1"/>
    <col min="14345" max="14345" width="12.85546875" customWidth="1"/>
    <col min="14346" max="14346" width="14.140625" customWidth="1"/>
    <col min="14347" max="14347" width="13.5703125" customWidth="1"/>
    <col min="14348" max="14348" width="12.7109375" customWidth="1"/>
    <col min="14592" max="14592" width="3.5703125" customWidth="1"/>
    <col min="14593" max="14593" width="10.5703125" customWidth="1"/>
    <col min="14594" max="14594" width="31.5703125" customWidth="1"/>
    <col min="14595" max="14595" width="22.28515625" customWidth="1"/>
    <col min="14596" max="14596" width="18.42578125" customWidth="1"/>
    <col min="14597" max="14597" width="7.85546875" customWidth="1"/>
    <col min="14598" max="14598" width="11.28515625" customWidth="1"/>
    <col min="14599" max="14600" width="13.7109375" customWidth="1"/>
    <col min="14601" max="14601" width="12.85546875" customWidth="1"/>
    <col min="14602" max="14602" width="14.140625" customWidth="1"/>
    <col min="14603" max="14603" width="13.5703125" customWidth="1"/>
    <col min="14604" max="14604" width="12.7109375" customWidth="1"/>
    <col min="14848" max="14848" width="3.5703125" customWidth="1"/>
    <col min="14849" max="14849" width="10.5703125" customWidth="1"/>
    <col min="14850" max="14850" width="31.5703125" customWidth="1"/>
    <col min="14851" max="14851" width="22.28515625" customWidth="1"/>
    <col min="14852" max="14852" width="18.42578125" customWidth="1"/>
    <col min="14853" max="14853" width="7.85546875" customWidth="1"/>
    <col min="14854" max="14854" width="11.28515625" customWidth="1"/>
    <col min="14855" max="14856" width="13.7109375" customWidth="1"/>
    <col min="14857" max="14857" width="12.85546875" customWidth="1"/>
    <col min="14858" max="14858" width="14.140625" customWidth="1"/>
    <col min="14859" max="14859" width="13.5703125" customWidth="1"/>
    <col min="14860" max="14860" width="12.7109375" customWidth="1"/>
    <col min="15104" max="15104" width="3.5703125" customWidth="1"/>
    <col min="15105" max="15105" width="10.5703125" customWidth="1"/>
    <col min="15106" max="15106" width="31.5703125" customWidth="1"/>
    <col min="15107" max="15107" width="22.28515625" customWidth="1"/>
    <col min="15108" max="15108" width="18.42578125" customWidth="1"/>
    <col min="15109" max="15109" width="7.85546875" customWidth="1"/>
    <col min="15110" max="15110" width="11.28515625" customWidth="1"/>
    <col min="15111" max="15112" width="13.7109375" customWidth="1"/>
    <col min="15113" max="15113" width="12.85546875" customWidth="1"/>
    <col min="15114" max="15114" width="14.140625" customWidth="1"/>
    <col min="15115" max="15115" width="13.5703125" customWidth="1"/>
    <col min="15116" max="15116" width="12.7109375" customWidth="1"/>
    <col min="15360" max="15360" width="3.5703125" customWidth="1"/>
    <col min="15361" max="15361" width="10.5703125" customWidth="1"/>
    <col min="15362" max="15362" width="31.5703125" customWidth="1"/>
    <col min="15363" max="15363" width="22.28515625" customWidth="1"/>
    <col min="15364" max="15364" width="18.42578125" customWidth="1"/>
    <col min="15365" max="15365" width="7.85546875" customWidth="1"/>
    <col min="15366" max="15366" width="11.28515625" customWidth="1"/>
    <col min="15367" max="15368" width="13.7109375" customWidth="1"/>
    <col min="15369" max="15369" width="12.85546875" customWidth="1"/>
    <col min="15370" max="15370" width="14.140625" customWidth="1"/>
    <col min="15371" max="15371" width="13.5703125" customWidth="1"/>
    <col min="15372" max="15372" width="12.7109375" customWidth="1"/>
    <col min="15616" max="15616" width="3.5703125" customWidth="1"/>
    <col min="15617" max="15617" width="10.5703125" customWidth="1"/>
    <col min="15618" max="15618" width="31.5703125" customWidth="1"/>
    <col min="15619" max="15619" width="22.28515625" customWidth="1"/>
    <col min="15620" max="15620" width="18.42578125" customWidth="1"/>
    <col min="15621" max="15621" width="7.85546875" customWidth="1"/>
    <col min="15622" max="15622" width="11.28515625" customWidth="1"/>
    <col min="15623" max="15624" width="13.7109375" customWidth="1"/>
    <col min="15625" max="15625" width="12.85546875" customWidth="1"/>
    <col min="15626" max="15626" width="14.140625" customWidth="1"/>
    <col min="15627" max="15627" width="13.5703125" customWidth="1"/>
    <col min="15628" max="15628" width="12.7109375" customWidth="1"/>
    <col min="15872" max="15872" width="3.5703125" customWidth="1"/>
    <col min="15873" max="15873" width="10.5703125" customWidth="1"/>
    <col min="15874" max="15874" width="31.5703125" customWidth="1"/>
    <col min="15875" max="15875" width="22.28515625" customWidth="1"/>
    <col min="15876" max="15876" width="18.42578125" customWidth="1"/>
    <col min="15877" max="15877" width="7.85546875" customWidth="1"/>
    <col min="15878" max="15878" width="11.28515625" customWidth="1"/>
    <col min="15879" max="15880" width="13.7109375" customWidth="1"/>
    <col min="15881" max="15881" width="12.85546875" customWidth="1"/>
    <col min="15882" max="15882" width="14.140625" customWidth="1"/>
    <col min="15883" max="15883" width="13.5703125" customWidth="1"/>
    <col min="15884" max="15884" width="12.7109375" customWidth="1"/>
    <col min="16128" max="16128" width="3.5703125" customWidth="1"/>
    <col min="16129" max="16129" width="10.5703125" customWidth="1"/>
    <col min="16130" max="16130" width="31.5703125" customWidth="1"/>
    <col min="16131" max="16131" width="22.28515625" customWidth="1"/>
    <col min="16132" max="16132" width="18.42578125" customWidth="1"/>
    <col min="16133" max="16133" width="7.85546875" customWidth="1"/>
    <col min="16134" max="16134" width="11.28515625" customWidth="1"/>
    <col min="16135" max="16136" width="13.7109375" customWidth="1"/>
    <col min="16137" max="16137" width="12.85546875" customWidth="1"/>
    <col min="16138" max="16138" width="14.140625" customWidth="1"/>
    <col min="16139" max="16139" width="13.5703125" customWidth="1"/>
    <col min="16140" max="16140" width="12.7109375" customWidth="1"/>
  </cols>
  <sheetData>
    <row r="1" spans="1:16" ht="22.5" x14ac:dyDescent="0.3">
      <c r="N1" s="15" t="s">
        <v>5</v>
      </c>
    </row>
    <row r="2" spans="1:16" ht="15.75" thickBot="1" x14ac:dyDescent="0.3">
      <c r="B2" s="1" t="s">
        <v>112</v>
      </c>
    </row>
    <row r="3" spans="1:16" ht="42.75" x14ac:dyDescent="0.25">
      <c r="A3" s="25" t="s">
        <v>117</v>
      </c>
      <c r="B3" s="11" t="s">
        <v>0</v>
      </c>
      <c r="C3" s="12" t="s">
        <v>1</v>
      </c>
      <c r="D3" s="11" t="s">
        <v>2</v>
      </c>
      <c r="E3" s="13" t="s">
        <v>3</v>
      </c>
      <c r="F3" s="33" t="s">
        <v>79</v>
      </c>
      <c r="G3" s="33" t="s">
        <v>106</v>
      </c>
      <c r="H3" s="33" t="s">
        <v>107</v>
      </c>
      <c r="I3" s="33" t="s">
        <v>108</v>
      </c>
      <c r="J3" s="33" t="s">
        <v>109</v>
      </c>
      <c r="K3" s="33" t="s">
        <v>102</v>
      </c>
      <c r="L3" s="33" t="s">
        <v>80</v>
      </c>
      <c r="M3" s="33" t="s">
        <v>114</v>
      </c>
      <c r="N3" s="14" t="s">
        <v>4</v>
      </c>
    </row>
    <row r="4" spans="1:16" x14ac:dyDescent="0.25">
      <c r="A4" s="38">
        <v>1</v>
      </c>
      <c r="B4" s="39" t="s">
        <v>92</v>
      </c>
      <c r="C4" s="39" t="s">
        <v>93</v>
      </c>
      <c r="D4" s="39" t="s">
        <v>94</v>
      </c>
      <c r="E4" s="39" t="s">
        <v>95</v>
      </c>
      <c r="F4" s="39" t="s">
        <v>96</v>
      </c>
      <c r="G4" s="39" t="s">
        <v>97</v>
      </c>
      <c r="H4" s="39" t="s">
        <v>98</v>
      </c>
      <c r="I4" s="39" t="s">
        <v>99</v>
      </c>
      <c r="J4" s="39" t="s">
        <v>100</v>
      </c>
      <c r="K4" s="39" t="s">
        <v>101</v>
      </c>
      <c r="L4" s="39" t="s">
        <v>105</v>
      </c>
      <c r="M4" s="39" t="s">
        <v>110</v>
      </c>
      <c r="N4" s="39" t="s">
        <v>115</v>
      </c>
    </row>
    <row r="5" spans="1:16" s="10" customFormat="1" x14ac:dyDescent="0.25">
      <c r="A5" s="9">
        <v>1</v>
      </c>
      <c r="B5" s="21" t="s">
        <v>15</v>
      </c>
      <c r="C5" s="9" t="s">
        <v>16</v>
      </c>
      <c r="D5" s="4" t="s">
        <v>12</v>
      </c>
      <c r="E5" s="30">
        <v>5.7</v>
      </c>
      <c r="F5" s="30">
        <v>184</v>
      </c>
      <c r="G5" s="30">
        <f>F5*4.5/100</f>
        <v>8.2799999999999994</v>
      </c>
      <c r="H5" s="30">
        <f>(F5+G5)*1.2</f>
        <v>230.73599999999999</v>
      </c>
      <c r="I5" s="30">
        <v>230.74</v>
      </c>
      <c r="J5" s="30">
        <f t="shared" ref="J5:J38" si="0">E5*I5</f>
        <v>1315.2180000000001</v>
      </c>
      <c r="K5" s="30" t="s">
        <v>103</v>
      </c>
      <c r="L5" s="37" t="s">
        <v>81</v>
      </c>
      <c r="M5" s="44" t="s">
        <v>111</v>
      </c>
      <c r="N5" s="4" t="s">
        <v>13</v>
      </c>
    </row>
    <row r="6" spans="1:16" s="10" customFormat="1" x14ac:dyDescent="0.25">
      <c r="A6" s="9">
        <v>2</v>
      </c>
      <c r="B6" s="21" t="s">
        <v>17</v>
      </c>
      <c r="C6" s="22" t="s">
        <v>18</v>
      </c>
      <c r="D6" s="4" t="s">
        <v>12</v>
      </c>
      <c r="E6" s="30">
        <v>11.65</v>
      </c>
      <c r="F6" s="30">
        <v>2009</v>
      </c>
      <c r="G6" s="30">
        <f t="shared" ref="G6:G38" si="1">F6*4.5/100</f>
        <v>90.405000000000001</v>
      </c>
      <c r="H6" s="30">
        <f t="shared" ref="H6:H38" si="2">(F6+G6)*1.2</f>
        <v>2519.2860000000001</v>
      </c>
      <c r="I6" s="30">
        <v>2519.29</v>
      </c>
      <c r="J6" s="30">
        <f t="shared" si="0"/>
        <v>29349.728500000001</v>
      </c>
      <c r="K6" s="30" t="s">
        <v>103</v>
      </c>
      <c r="L6" s="37" t="s">
        <v>81</v>
      </c>
      <c r="M6" s="45"/>
      <c r="N6" s="4" t="s">
        <v>13</v>
      </c>
    </row>
    <row r="7" spans="1:16" s="10" customFormat="1" x14ac:dyDescent="0.25">
      <c r="A7" s="9">
        <v>3</v>
      </c>
      <c r="B7" s="21" t="s">
        <v>19</v>
      </c>
      <c r="C7" s="23" t="s">
        <v>20</v>
      </c>
      <c r="D7" s="4" t="s">
        <v>12</v>
      </c>
      <c r="E7" s="30">
        <v>20.7</v>
      </c>
      <c r="F7" s="30">
        <v>1182</v>
      </c>
      <c r="G7" s="30">
        <f t="shared" si="1"/>
        <v>53.19</v>
      </c>
      <c r="H7" s="30">
        <f t="shared" si="2"/>
        <v>1482.2280000000001</v>
      </c>
      <c r="I7" s="30">
        <v>1482.23</v>
      </c>
      <c r="J7" s="30">
        <f t="shared" si="0"/>
        <v>30682.161</v>
      </c>
      <c r="K7" s="30" t="s">
        <v>103</v>
      </c>
      <c r="L7" s="37" t="s">
        <v>81</v>
      </c>
      <c r="M7" s="45"/>
      <c r="N7" s="4" t="s">
        <v>13</v>
      </c>
    </row>
    <row r="8" spans="1:16" s="10" customFormat="1" x14ac:dyDescent="0.25">
      <c r="A8" s="9">
        <v>4</v>
      </c>
      <c r="B8" s="21" t="s">
        <v>21</v>
      </c>
      <c r="C8" s="22" t="s">
        <v>22</v>
      </c>
      <c r="D8" s="4" t="s">
        <v>12</v>
      </c>
      <c r="E8" s="30">
        <v>9</v>
      </c>
      <c r="F8" s="30">
        <v>7822</v>
      </c>
      <c r="G8" s="30">
        <f t="shared" si="1"/>
        <v>351.99</v>
      </c>
      <c r="H8" s="30">
        <f t="shared" si="2"/>
        <v>9808.7879999999986</v>
      </c>
      <c r="I8" s="30">
        <v>9808.7900000000009</v>
      </c>
      <c r="J8" s="30">
        <f t="shared" si="0"/>
        <v>88279.110000000015</v>
      </c>
      <c r="K8" s="30" t="s">
        <v>103</v>
      </c>
      <c r="L8" s="37" t="s">
        <v>81</v>
      </c>
      <c r="M8" s="45"/>
      <c r="N8" s="4" t="s">
        <v>13</v>
      </c>
    </row>
    <row r="9" spans="1:16" s="10" customFormat="1" x14ac:dyDescent="0.25">
      <c r="A9" s="9">
        <v>5</v>
      </c>
      <c r="B9" s="21" t="s">
        <v>23</v>
      </c>
      <c r="C9" s="23" t="s">
        <v>24</v>
      </c>
      <c r="D9" s="4" t="s">
        <v>12</v>
      </c>
      <c r="E9" s="30">
        <v>72.5</v>
      </c>
      <c r="F9" s="30">
        <v>600</v>
      </c>
      <c r="G9" s="30">
        <f t="shared" si="1"/>
        <v>27</v>
      </c>
      <c r="H9" s="30">
        <f t="shared" si="2"/>
        <v>752.4</v>
      </c>
      <c r="I9" s="30">
        <v>752.4</v>
      </c>
      <c r="J9" s="30">
        <f t="shared" si="0"/>
        <v>54549</v>
      </c>
      <c r="K9" s="30" t="s">
        <v>103</v>
      </c>
      <c r="L9" s="37" t="s">
        <v>81</v>
      </c>
      <c r="M9" s="45"/>
      <c r="N9" s="4" t="s">
        <v>13</v>
      </c>
    </row>
    <row r="10" spans="1:16" s="40" customFormat="1" x14ac:dyDescent="0.25">
      <c r="A10" s="9">
        <v>6</v>
      </c>
      <c r="B10" s="31" t="s">
        <v>6</v>
      </c>
      <c r="C10" s="32" t="s">
        <v>11</v>
      </c>
      <c r="D10" s="4" t="s">
        <v>12</v>
      </c>
      <c r="E10" s="27">
        <v>6</v>
      </c>
      <c r="F10" s="27">
        <v>4000</v>
      </c>
      <c r="G10" s="30">
        <f t="shared" si="1"/>
        <v>180</v>
      </c>
      <c r="H10" s="30">
        <f t="shared" si="2"/>
        <v>5016</v>
      </c>
      <c r="I10" s="30">
        <v>5016</v>
      </c>
      <c r="J10" s="30">
        <f t="shared" si="0"/>
        <v>30096</v>
      </c>
      <c r="K10" s="30" t="s">
        <v>103</v>
      </c>
      <c r="L10" s="37" t="s">
        <v>83</v>
      </c>
      <c r="M10" s="45"/>
      <c r="N10" s="4" t="s">
        <v>13</v>
      </c>
      <c r="O10" s="17"/>
      <c r="P10" s="17"/>
    </row>
    <row r="11" spans="1:16" s="41" customFormat="1" x14ac:dyDescent="0.25">
      <c r="A11" s="9">
        <v>7</v>
      </c>
      <c r="B11" s="6" t="s">
        <v>7</v>
      </c>
      <c r="C11" s="8" t="s">
        <v>9</v>
      </c>
      <c r="D11" s="4" t="s">
        <v>12</v>
      </c>
      <c r="E11" s="7">
        <v>89</v>
      </c>
      <c r="F11" s="7">
        <v>8000</v>
      </c>
      <c r="G11" s="30">
        <f t="shared" si="1"/>
        <v>360</v>
      </c>
      <c r="H11" s="30">
        <f t="shared" si="2"/>
        <v>10032</v>
      </c>
      <c r="I11" s="30">
        <v>10032</v>
      </c>
      <c r="J11" s="30">
        <f t="shared" si="0"/>
        <v>892848</v>
      </c>
      <c r="K11" s="30" t="s">
        <v>103</v>
      </c>
      <c r="L11" s="37" t="s">
        <v>83</v>
      </c>
      <c r="M11" s="45"/>
      <c r="N11" s="4" t="s">
        <v>13</v>
      </c>
      <c r="O11" s="16"/>
      <c r="P11" s="16"/>
    </row>
    <row r="12" spans="1:16" s="40" customFormat="1" x14ac:dyDescent="0.25">
      <c r="A12" s="9">
        <v>8</v>
      </c>
      <c r="B12" s="28" t="s">
        <v>8</v>
      </c>
      <c r="C12" s="26" t="s">
        <v>10</v>
      </c>
      <c r="D12" s="4" t="s">
        <v>12</v>
      </c>
      <c r="E12" s="18">
        <v>3.05</v>
      </c>
      <c r="F12" s="18">
        <v>20000</v>
      </c>
      <c r="G12" s="30">
        <f t="shared" si="1"/>
        <v>900</v>
      </c>
      <c r="H12" s="30">
        <f t="shared" si="2"/>
        <v>25080</v>
      </c>
      <c r="I12" s="30">
        <v>25080</v>
      </c>
      <c r="J12" s="30">
        <f t="shared" si="0"/>
        <v>76494</v>
      </c>
      <c r="K12" s="30" t="s">
        <v>103</v>
      </c>
      <c r="L12" s="37" t="s">
        <v>83</v>
      </c>
      <c r="M12" s="45"/>
      <c r="N12" s="4" t="s">
        <v>13</v>
      </c>
      <c r="O12" s="17"/>
      <c r="P12" s="17"/>
    </row>
    <row r="13" spans="1:16" s="40" customFormat="1" x14ac:dyDescent="0.25">
      <c r="A13" s="9">
        <v>9</v>
      </c>
      <c r="B13" s="42" t="s">
        <v>77</v>
      </c>
      <c r="C13" s="32" t="s">
        <v>78</v>
      </c>
      <c r="D13" s="4" t="s">
        <v>12</v>
      </c>
      <c r="E13" s="18">
        <v>63</v>
      </c>
      <c r="F13" s="18">
        <v>2</v>
      </c>
      <c r="G13" s="30">
        <f t="shared" si="1"/>
        <v>0.09</v>
      </c>
      <c r="H13" s="30">
        <f t="shared" si="2"/>
        <v>2.5079999999999996</v>
      </c>
      <c r="I13" s="30">
        <v>2.5099999999999998</v>
      </c>
      <c r="J13" s="30">
        <f t="shared" si="0"/>
        <v>158.13</v>
      </c>
      <c r="K13" s="30" t="s">
        <v>103</v>
      </c>
      <c r="L13" s="37" t="s">
        <v>82</v>
      </c>
      <c r="M13" s="46"/>
      <c r="N13" s="4" t="s">
        <v>25</v>
      </c>
      <c r="O13" s="17" t="s">
        <v>116</v>
      </c>
      <c r="P13" s="17"/>
    </row>
    <row r="14" spans="1:16" s="41" customFormat="1" x14ac:dyDescent="0.25">
      <c r="A14" s="9">
        <v>10</v>
      </c>
      <c r="B14" s="20" t="s">
        <v>51</v>
      </c>
      <c r="C14" s="8" t="s">
        <v>26</v>
      </c>
      <c r="D14" s="5" t="s">
        <v>14</v>
      </c>
      <c r="E14" s="29">
        <v>8</v>
      </c>
      <c r="F14" s="30">
        <v>300</v>
      </c>
      <c r="G14" s="30">
        <f t="shared" si="1"/>
        <v>13.5</v>
      </c>
      <c r="H14" s="30">
        <f t="shared" si="2"/>
        <v>376.2</v>
      </c>
      <c r="I14" s="30">
        <v>376.2</v>
      </c>
      <c r="J14" s="30">
        <f t="shared" si="0"/>
        <v>3009.6</v>
      </c>
      <c r="K14" s="30" t="s">
        <v>103</v>
      </c>
      <c r="L14" s="37" t="s">
        <v>84</v>
      </c>
      <c r="M14" s="44" t="s">
        <v>113</v>
      </c>
      <c r="N14" s="29" t="s">
        <v>76</v>
      </c>
      <c r="O14" s="16"/>
      <c r="P14" s="16"/>
    </row>
    <row r="15" spans="1:16" s="41" customFormat="1" x14ac:dyDescent="0.25">
      <c r="A15" s="9">
        <v>11</v>
      </c>
      <c r="B15" s="20" t="s">
        <v>52</v>
      </c>
      <c r="C15" s="8" t="s">
        <v>27</v>
      </c>
      <c r="D15" s="5" t="s">
        <v>14</v>
      </c>
      <c r="E15" s="29">
        <v>3</v>
      </c>
      <c r="F15" s="30">
        <v>2.09</v>
      </c>
      <c r="G15" s="30">
        <f t="shared" si="1"/>
        <v>9.4049999999999995E-2</v>
      </c>
      <c r="H15" s="30">
        <f t="shared" si="2"/>
        <v>2.62086</v>
      </c>
      <c r="I15" s="30">
        <v>2.62</v>
      </c>
      <c r="J15" s="30">
        <f t="shared" si="0"/>
        <v>7.86</v>
      </c>
      <c r="K15" s="30" t="s">
        <v>103</v>
      </c>
      <c r="L15" s="37" t="s">
        <v>81</v>
      </c>
      <c r="M15" s="45"/>
      <c r="N15" s="29" t="s">
        <v>76</v>
      </c>
      <c r="O15" s="16"/>
      <c r="P15" s="16"/>
    </row>
    <row r="16" spans="1:16" s="41" customFormat="1" x14ac:dyDescent="0.25">
      <c r="A16" s="9">
        <v>12</v>
      </c>
      <c r="B16" s="20" t="s">
        <v>53</v>
      </c>
      <c r="C16" s="8" t="s">
        <v>28</v>
      </c>
      <c r="D16" s="5" t="s">
        <v>14</v>
      </c>
      <c r="E16" s="29">
        <v>3</v>
      </c>
      <c r="F16" s="30">
        <v>10938.6</v>
      </c>
      <c r="G16" s="30">
        <f t="shared" si="1"/>
        <v>492.23700000000002</v>
      </c>
      <c r="H16" s="30">
        <f t="shared" si="2"/>
        <v>13717.0044</v>
      </c>
      <c r="I16" s="30">
        <f>(10938.6+492.24)*1.2</f>
        <v>13717.008</v>
      </c>
      <c r="J16" s="30">
        <f t="shared" si="0"/>
        <v>41151.023999999998</v>
      </c>
      <c r="K16" s="30" t="s">
        <v>103</v>
      </c>
      <c r="L16" s="37" t="s">
        <v>81</v>
      </c>
      <c r="M16" s="45"/>
      <c r="N16" s="29" t="s">
        <v>76</v>
      </c>
      <c r="O16" s="16"/>
      <c r="P16" s="16"/>
    </row>
    <row r="17" spans="1:16" s="41" customFormat="1" x14ac:dyDescent="0.25">
      <c r="A17" s="9">
        <v>13</v>
      </c>
      <c r="B17" s="20" t="s">
        <v>54</v>
      </c>
      <c r="C17" s="8" t="s">
        <v>29</v>
      </c>
      <c r="D17" s="5" t="s">
        <v>14</v>
      </c>
      <c r="E17" s="29">
        <v>4</v>
      </c>
      <c r="F17" s="30">
        <v>5.24</v>
      </c>
      <c r="G17" s="30">
        <f t="shared" si="1"/>
        <v>0.23580000000000001</v>
      </c>
      <c r="H17" s="30">
        <f t="shared" si="2"/>
        <v>6.5709600000000004</v>
      </c>
      <c r="I17" s="30">
        <f>(5.24+0.24)*1.2</f>
        <v>6.5760000000000005</v>
      </c>
      <c r="J17" s="30">
        <f t="shared" si="0"/>
        <v>26.304000000000002</v>
      </c>
      <c r="K17" s="30" t="s">
        <v>103</v>
      </c>
      <c r="L17" s="37" t="s">
        <v>81</v>
      </c>
      <c r="M17" s="45"/>
      <c r="N17" s="29" t="s">
        <v>76</v>
      </c>
      <c r="O17" s="16"/>
      <c r="P17" s="16"/>
    </row>
    <row r="18" spans="1:16" s="41" customFormat="1" x14ac:dyDescent="0.25">
      <c r="A18" s="9">
        <v>14</v>
      </c>
      <c r="B18" s="20" t="s">
        <v>55</v>
      </c>
      <c r="C18" s="8" t="s">
        <v>30</v>
      </c>
      <c r="D18" s="5" t="s">
        <v>14</v>
      </c>
      <c r="E18" s="29">
        <v>11</v>
      </c>
      <c r="F18" s="30">
        <v>6814.55</v>
      </c>
      <c r="G18" s="30">
        <f t="shared" si="1"/>
        <v>306.65475000000004</v>
      </c>
      <c r="H18" s="30">
        <f t="shared" si="2"/>
        <v>8545.4457000000002</v>
      </c>
      <c r="I18" s="30">
        <f>(6814.55+306.65)*1.2</f>
        <v>8545.4399999999987</v>
      </c>
      <c r="J18" s="30">
        <f t="shared" si="0"/>
        <v>93999.839999999982</v>
      </c>
      <c r="K18" s="30" t="s">
        <v>103</v>
      </c>
      <c r="L18" s="37" t="s">
        <v>85</v>
      </c>
      <c r="M18" s="45"/>
      <c r="N18" s="29" t="s">
        <v>76</v>
      </c>
      <c r="O18" s="16"/>
      <c r="P18" s="16"/>
    </row>
    <row r="19" spans="1:16" s="41" customFormat="1" x14ac:dyDescent="0.25">
      <c r="A19" s="9">
        <v>15</v>
      </c>
      <c r="B19" s="20" t="s">
        <v>56</v>
      </c>
      <c r="C19" s="8" t="s">
        <v>31</v>
      </c>
      <c r="D19" s="5" t="s">
        <v>14</v>
      </c>
      <c r="E19" s="29">
        <v>2</v>
      </c>
      <c r="F19" s="30">
        <v>6806.1</v>
      </c>
      <c r="G19" s="30">
        <f t="shared" si="1"/>
        <v>306.27449999999999</v>
      </c>
      <c r="H19" s="30">
        <f t="shared" si="2"/>
        <v>8534.8493999999992</v>
      </c>
      <c r="I19" s="30">
        <f>(6806.1+306.27)*1.2</f>
        <v>8534.844000000001</v>
      </c>
      <c r="J19" s="30">
        <f t="shared" si="0"/>
        <v>17069.688000000002</v>
      </c>
      <c r="K19" s="30" t="s">
        <v>103</v>
      </c>
      <c r="L19" s="37" t="s">
        <v>81</v>
      </c>
      <c r="M19" s="45"/>
      <c r="N19" s="29" t="s">
        <v>76</v>
      </c>
      <c r="O19" s="16"/>
      <c r="P19" s="16"/>
    </row>
    <row r="20" spans="1:16" s="41" customFormat="1" x14ac:dyDescent="0.25">
      <c r="A20" s="9">
        <v>16</v>
      </c>
      <c r="B20" s="20" t="s">
        <v>57</v>
      </c>
      <c r="C20" s="8" t="s">
        <v>32</v>
      </c>
      <c r="D20" s="5" t="s">
        <v>14</v>
      </c>
      <c r="E20" s="29">
        <v>2</v>
      </c>
      <c r="F20" s="30">
        <v>690.62</v>
      </c>
      <c r="G20" s="30">
        <f t="shared" si="1"/>
        <v>31.0779</v>
      </c>
      <c r="H20" s="30">
        <f t="shared" si="2"/>
        <v>866.03747999999996</v>
      </c>
      <c r="I20" s="30">
        <v>866.04</v>
      </c>
      <c r="J20" s="30">
        <f t="shared" si="0"/>
        <v>1732.08</v>
      </c>
      <c r="K20" s="30" t="s">
        <v>103</v>
      </c>
      <c r="L20" s="37" t="s">
        <v>86</v>
      </c>
      <c r="M20" s="45"/>
      <c r="N20" s="29" t="s">
        <v>76</v>
      </c>
      <c r="O20" s="16"/>
      <c r="P20" s="16"/>
    </row>
    <row r="21" spans="1:16" s="41" customFormat="1" x14ac:dyDescent="0.25">
      <c r="A21" s="9">
        <v>17</v>
      </c>
      <c r="B21" s="20" t="s">
        <v>58</v>
      </c>
      <c r="C21" s="8" t="s">
        <v>33</v>
      </c>
      <c r="D21" s="5" t="s">
        <v>14</v>
      </c>
      <c r="E21" s="29">
        <v>90</v>
      </c>
      <c r="F21" s="30">
        <v>1797</v>
      </c>
      <c r="G21" s="30">
        <f t="shared" si="1"/>
        <v>80.864999999999995</v>
      </c>
      <c r="H21" s="30">
        <f t="shared" si="2"/>
        <v>2253.4380000000001</v>
      </c>
      <c r="I21" s="30">
        <v>2253.44</v>
      </c>
      <c r="J21" s="30">
        <f t="shared" si="0"/>
        <v>202809.60000000001</v>
      </c>
      <c r="K21" s="30" t="s">
        <v>103</v>
      </c>
      <c r="L21" s="37" t="s">
        <v>81</v>
      </c>
      <c r="M21" s="45"/>
      <c r="N21" s="29" t="s">
        <v>76</v>
      </c>
      <c r="O21" s="16"/>
      <c r="P21" s="16"/>
    </row>
    <row r="22" spans="1:16" s="41" customFormat="1" x14ac:dyDescent="0.25">
      <c r="A22" s="9">
        <v>18</v>
      </c>
      <c r="B22" s="20" t="s">
        <v>59</v>
      </c>
      <c r="C22" s="8" t="s">
        <v>34</v>
      </c>
      <c r="D22" s="5" t="s">
        <v>14</v>
      </c>
      <c r="E22" s="29">
        <v>4</v>
      </c>
      <c r="F22" s="30">
        <v>3270</v>
      </c>
      <c r="G22" s="30">
        <f t="shared" si="1"/>
        <v>147.15</v>
      </c>
      <c r="H22" s="30">
        <f t="shared" si="2"/>
        <v>4100.58</v>
      </c>
      <c r="I22" s="30">
        <v>4100.58</v>
      </c>
      <c r="J22" s="30">
        <f t="shared" si="0"/>
        <v>16402.32</v>
      </c>
      <c r="K22" s="30" t="s">
        <v>103</v>
      </c>
      <c r="L22" s="37" t="s">
        <v>81</v>
      </c>
      <c r="M22" s="45"/>
      <c r="N22" s="29" t="s">
        <v>76</v>
      </c>
      <c r="O22" s="16"/>
      <c r="P22" s="16"/>
    </row>
    <row r="23" spans="1:16" s="41" customFormat="1" x14ac:dyDescent="0.25">
      <c r="A23" s="9">
        <v>19</v>
      </c>
      <c r="B23" s="20" t="s">
        <v>60</v>
      </c>
      <c r="C23" s="8" t="s">
        <v>35</v>
      </c>
      <c r="D23" s="5" t="s">
        <v>14</v>
      </c>
      <c r="E23" s="7">
        <v>14</v>
      </c>
      <c r="F23" s="30">
        <v>198.56</v>
      </c>
      <c r="G23" s="30">
        <f t="shared" si="1"/>
        <v>8.9352</v>
      </c>
      <c r="H23" s="30">
        <f t="shared" si="2"/>
        <v>248.99423999999999</v>
      </c>
      <c r="I23" s="30">
        <f>(198.56+8.94)*1.2</f>
        <v>249</v>
      </c>
      <c r="J23" s="30">
        <f t="shared" si="0"/>
        <v>3486</v>
      </c>
      <c r="K23" s="30" t="s">
        <v>103</v>
      </c>
      <c r="L23" s="37" t="s">
        <v>81</v>
      </c>
      <c r="M23" s="45"/>
      <c r="N23" s="29" t="s">
        <v>76</v>
      </c>
      <c r="O23" s="16"/>
      <c r="P23" s="16"/>
    </row>
    <row r="24" spans="1:16" s="41" customFormat="1" x14ac:dyDescent="0.25">
      <c r="A24" s="9">
        <v>20</v>
      </c>
      <c r="B24" s="20" t="s">
        <v>61</v>
      </c>
      <c r="C24" s="8" t="s">
        <v>36</v>
      </c>
      <c r="D24" s="5" t="s">
        <v>14</v>
      </c>
      <c r="E24" s="7">
        <v>5</v>
      </c>
      <c r="F24" s="30">
        <v>275.24</v>
      </c>
      <c r="G24" s="30">
        <f t="shared" si="1"/>
        <v>12.3858</v>
      </c>
      <c r="H24" s="30">
        <f t="shared" si="2"/>
        <v>345.15096</v>
      </c>
      <c r="I24" s="30">
        <f>(275.24+12.39)*1.2</f>
        <v>345.15600000000001</v>
      </c>
      <c r="J24" s="30">
        <f t="shared" si="0"/>
        <v>1725.78</v>
      </c>
      <c r="K24" s="30" t="s">
        <v>103</v>
      </c>
      <c r="L24" s="37" t="s">
        <v>81</v>
      </c>
      <c r="M24" s="45"/>
      <c r="N24" s="29" t="s">
        <v>76</v>
      </c>
      <c r="O24" s="16"/>
      <c r="P24" s="16"/>
    </row>
    <row r="25" spans="1:16" s="41" customFormat="1" ht="30" x14ac:dyDescent="0.25">
      <c r="A25" s="9">
        <v>21</v>
      </c>
      <c r="B25" s="20" t="s">
        <v>62</v>
      </c>
      <c r="C25" s="8" t="s">
        <v>37</v>
      </c>
      <c r="D25" s="5" t="s">
        <v>14</v>
      </c>
      <c r="E25" s="7">
        <v>55</v>
      </c>
      <c r="F25" s="30">
        <v>62.58</v>
      </c>
      <c r="G25" s="30">
        <f t="shared" si="1"/>
        <v>2.8161</v>
      </c>
      <c r="H25" s="30">
        <f t="shared" si="2"/>
        <v>78.475319999999996</v>
      </c>
      <c r="I25" s="30">
        <v>78.48</v>
      </c>
      <c r="J25" s="30">
        <f t="shared" si="0"/>
        <v>4316.4000000000005</v>
      </c>
      <c r="K25" s="30" t="s">
        <v>103</v>
      </c>
      <c r="L25" s="37" t="s">
        <v>87</v>
      </c>
      <c r="M25" s="45"/>
      <c r="N25" s="29" t="s">
        <v>76</v>
      </c>
      <c r="O25" s="16"/>
      <c r="P25" s="16"/>
    </row>
    <row r="26" spans="1:16" s="41" customFormat="1" x14ac:dyDescent="0.25">
      <c r="A26" s="9">
        <v>22</v>
      </c>
      <c r="B26" s="20" t="s">
        <v>63</v>
      </c>
      <c r="C26" s="8" t="s">
        <v>38</v>
      </c>
      <c r="D26" s="5" t="s">
        <v>14</v>
      </c>
      <c r="E26" s="7">
        <v>100</v>
      </c>
      <c r="F26" s="30">
        <v>1.84</v>
      </c>
      <c r="G26" s="30">
        <f t="shared" si="1"/>
        <v>8.2800000000000012E-2</v>
      </c>
      <c r="H26" s="30">
        <f t="shared" si="2"/>
        <v>2.3073600000000001</v>
      </c>
      <c r="I26" s="30">
        <f>(1.84+0.08)*1.2</f>
        <v>2.3040000000000003</v>
      </c>
      <c r="J26" s="30">
        <f t="shared" si="0"/>
        <v>230.40000000000003</v>
      </c>
      <c r="K26" s="30" t="s">
        <v>103</v>
      </c>
      <c r="L26" s="37" t="s">
        <v>81</v>
      </c>
      <c r="M26" s="45"/>
      <c r="N26" s="29" t="s">
        <v>76</v>
      </c>
      <c r="O26" s="16"/>
      <c r="P26" s="16"/>
    </row>
    <row r="27" spans="1:16" s="41" customFormat="1" ht="30" x14ac:dyDescent="0.25">
      <c r="A27" s="9">
        <v>23</v>
      </c>
      <c r="B27" s="20" t="s">
        <v>64</v>
      </c>
      <c r="C27" s="8" t="s">
        <v>39</v>
      </c>
      <c r="D27" s="5" t="s">
        <v>14</v>
      </c>
      <c r="E27" s="7">
        <v>10</v>
      </c>
      <c r="F27" s="30">
        <v>7861.06</v>
      </c>
      <c r="G27" s="30">
        <f t="shared" si="1"/>
        <v>353.74770000000007</v>
      </c>
      <c r="H27" s="30">
        <f t="shared" si="2"/>
        <v>9857.7692400000014</v>
      </c>
      <c r="I27" s="30">
        <v>9857.77</v>
      </c>
      <c r="J27" s="30">
        <f t="shared" si="0"/>
        <v>98577.700000000012</v>
      </c>
      <c r="K27" s="30" t="s">
        <v>103</v>
      </c>
      <c r="L27" s="37" t="s">
        <v>88</v>
      </c>
      <c r="M27" s="45"/>
      <c r="N27" s="29" t="s">
        <v>76</v>
      </c>
      <c r="O27" s="16"/>
      <c r="P27" s="16"/>
    </row>
    <row r="28" spans="1:16" s="41" customFormat="1" x14ac:dyDescent="0.25">
      <c r="A28" s="9">
        <v>24</v>
      </c>
      <c r="B28" s="20" t="s">
        <v>65</v>
      </c>
      <c r="C28" s="8" t="s">
        <v>40</v>
      </c>
      <c r="D28" s="5" t="s">
        <v>14</v>
      </c>
      <c r="E28" s="7">
        <v>24</v>
      </c>
      <c r="F28" s="30">
        <v>482</v>
      </c>
      <c r="G28" s="30">
        <f t="shared" si="1"/>
        <v>21.69</v>
      </c>
      <c r="H28" s="30">
        <f t="shared" si="2"/>
        <v>604.428</v>
      </c>
      <c r="I28" s="30">
        <v>604.42999999999995</v>
      </c>
      <c r="J28" s="30">
        <f t="shared" si="0"/>
        <v>14506.32</v>
      </c>
      <c r="K28" s="30" t="s">
        <v>103</v>
      </c>
      <c r="L28" s="37" t="s">
        <v>85</v>
      </c>
      <c r="M28" s="45"/>
      <c r="N28" s="29" t="s">
        <v>76</v>
      </c>
      <c r="O28" s="16"/>
      <c r="P28" s="16"/>
    </row>
    <row r="29" spans="1:16" s="41" customFormat="1" ht="30" x14ac:dyDescent="0.25">
      <c r="A29" s="9">
        <v>25</v>
      </c>
      <c r="B29" s="20" t="s">
        <v>66</v>
      </c>
      <c r="C29" s="8" t="s">
        <v>41</v>
      </c>
      <c r="D29" s="5" t="s">
        <v>14</v>
      </c>
      <c r="E29" s="7">
        <v>42</v>
      </c>
      <c r="F29" s="30">
        <v>575.45000000000005</v>
      </c>
      <c r="G29" s="30">
        <f t="shared" si="1"/>
        <v>25.895250000000001</v>
      </c>
      <c r="H29" s="30">
        <f t="shared" si="2"/>
        <v>721.61430000000007</v>
      </c>
      <c r="I29" s="30">
        <f>(575.45+25.9)*1.2</f>
        <v>721.62</v>
      </c>
      <c r="J29" s="30">
        <f t="shared" si="0"/>
        <v>30308.04</v>
      </c>
      <c r="K29" s="30" t="s">
        <v>103</v>
      </c>
      <c r="L29" s="34" t="s">
        <v>81</v>
      </c>
      <c r="M29" s="45"/>
      <c r="N29" s="29" t="s">
        <v>76</v>
      </c>
    </row>
    <row r="30" spans="1:16" s="41" customFormat="1" ht="30" x14ac:dyDescent="0.25">
      <c r="A30" s="9">
        <v>26</v>
      </c>
      <c r="B30" s="20" t="s">
        <v>67</v>
      </c>
      <c r="C30" s="8" t="s">
        <v>42</v>
      </c>
      <c r="D30" s="5" t="s">
        <v>14</v>
      </c>
      <c r="E30" s="7">
        <v>40</v>
      </c>
      <c r="F30" s="30">
        <v>351.08</v>
      </c>
      <c r="G30" s="30">
        <f t="shared" si="1"/>
        <v>15.798599999999999</v>
      </c>
      <c r="H30" s="30">
        <f t="shared" si="2"/>
        <v>440.25432000000001</v>
      </c>
      <c r="I30" s="30">
        <f>(351.08+15.8)*1.2</f>
        <v>440.25599999999997</v>
      </c>
      <c r="J30" s="30">
        <f t="shared" si="0"/>
        <v>17610.239999999998</v>
      </c>
      <c r="K30" s="30" t="s">
        <v>103</v>
      </c>
      <c r="L30" s="34" t="s">
        <v>81</v>
      </c>
      <c r="M30" s="45"/>
      <c r="N30" s="29" t="s">
        <v>76</v>
      </c>
    </row>
    <row r="31" spans="1:16" s="41" customFormat="1" ht="30" x14ac:dyDescent="0.25">
      <c r="A31" s="9">
        <v>27</v>
      </c>
      <c r="B31" s="20" t="s">
        <v>68</v>
      </c>
      <c r="C31" s="8" t="s">
        <v>43</v>
      </c>
      <c r="D31" s="5" t="s">
        <v>14</v>
      </c>
      <c r="E31" s="7">
        <v>830</v>
      </c>
      <c r="F31" s="30">
        <v>211.95</v>
      </c>
      <c r="G31" s="30">
        <f t="shared" si="1"/>
        <v>9.5377499999999991</v>
      </c>
      <c r="H31" s="30">
        <f t="shared" si="2"/>
        <v>265.78529999999995</v>
      </c>
      <c r="I31" s="30">
        <v>265.79000000000002</v>
      </c>
      <c r="J31" s="30">
        <f t="shared" si="0"/>
        <v>220605.7</v>
      </c>
      <c r="K31" s="30" t="s">
        <v>103</v>
      </c>
      <c r="L31" s="34" t="s">
        <v>89</v>
      </c>
      <c r="M31" s="45"/>
      <c r="N31" s="29" t="s">
        <v>76</v>
      </c>
    </row>
    <row r="32" spans="1:16" s="41" customFormat="1" ht="30" x14ac:dyDescent="0.25">
      <c r="A32" s="9">
        <v>28</v>
      </c>
      <c r="B32" s="20" t="s">
        <v>69</v>
      </c>
      <c r="C32" s="8" t="s">
        <v>44</v>
      </c>
      <c r="D32" s="5" t="s">
        <v>14</v>
      </c>
      <c r="E32" s="7">
        <v>118</v>
      </c>
      <c r="F32" s="30">
        <v>561.67999999999995</v>
      </c>
      <c r="G32" s="30">
        <f t="shared" si="1"/>
        <v>25.275600000000001</v>
      </c>
      <c r="H32" s="30">
        <f t="shared" si="2"/>
        <v>704.34672</v>
      </c>
      <c r="I32" s="30">
        <v>704.35</v>
      </c>
      <c r="J32" s="30">
        <f t="shared" si="0"/>
        <v>83113.3</v>
      </c>
      <c r="K32" s="30" t="s">
        <v>103</v>
      </c>
      <c r="L32" s="34" t="s">
        <v>86</v>
      </c>
      <c r="M32" s="45"/>
      <c r="N32" s="29" t="s">
        <v>76</v>
      </c>
    </row>
    <row r="33" spans="1:14" s="41" customFormat="1" x14ac:dyDescent="0.25">
      <c r="A33" s="9">
        <v>29</v>
      </c>
      <c r="B33" s="20" t="s">
        <v>70</v>
      </c>
      <c r="C33" s="8" t="s">
        <v>45</v>
      </c>
      <c r="D33" s="5" t="s">
        <v>14</v>
      </c>
      <c r="E33" s="7">
        <v>2</v>
      </c>
      <c r="F33" s="30">
        <v>3680.47</v>
      </c>
      <c r="G33" s="30">
        <f t="shared" si="1"/>
        <v>165.62114999999997</v>
      </c>
      <c r="H33" s="30">
        <f t="shared" si="2"/>
        <v>4615.3093799999997</v>
      </c>
      <c r="I33" s="30">
        <v>4615.3100000000004</v>
      </c>
      <c r="J33" s="30">
        <f t="shared" si="0"/>
        <v>9230.6200000000008</v>
      </c>
      <c r="K33" s="30" t="s">
        <v>103</v>
      </c>
      <c r="L33" s="34" t="s">
        <v>81</v>
      </c>
      <c r="M33" s="45"/>
      <c r="N33" s="29" t="s">
        <v>76</v>
      </c>
    </row>
    <row r="34" spans="1:14" s="41" customFormat="1" ht="45" x14ac:dyDescent="0.25">
      <c r="A34" s="9">
        <v>30</v>
      </c>
      <c r="B34" s="20" t="s">
        <v>71</v>
      </c>
      <c r="C34" s="8" t="s">
        <v>46</v>
      </c>
      <c r="D34" s="5" t="s">
        <v>14</v>
      </c>
      <c r="E34" s="7">
        <v>2</v>
      </c>
      <c r="F34" s="30">
        <v>1294.8</v>
      </c>
      <c r="G34" s="30">
        <f t="shared" si="1"/>
        <v>58.265999999999991</v>
      </c>
      <c r="H34" s="30">
        <f t="shared" si="2"/>
        <v>1623.6792</v>
      </c>
      <c r="I34" s="30">
        <v>1623.68</v>
      </c>
      <c r="J34" s="30">
        <f t="shared" si="0"/>
        <v>3247.36</v>
      </c>
      <c r="K34" s="30" t="s">
        <v>103</v>
      </c>
      <c r="L34" s="34" t="s">
        <v>81</v>
      </c>
      <c r="M34" s="45"/>
      <c r="N34" s="29" t="s">
        <v>76</v>
      </c>
    </row>
    <row r="35" spans="1:14" s="41" customFormat="1" x14ac:dyDescent="0.25">
      <c r="A35" s="9">
        <v>31</v>
      </c>
      <c r="B35" s="20" t="s">
        <v>72</v>
      </c>
      <c r="C35" s="8" t="s">
        <v>47</v>
      </c>
      <c r="D35" s="5" t="s">
        <v>14</v>
      </c>
      <c r="E35" s="29">
        <v>1</v>
      </c>
      <c r="F35" s="36">
        <v>676</v>
      </c>
      <c r="G35" s="30">
        <f t="shared" si="1"/>
        <v>30.42</v>
      </c>
      <c r="H35" s="30">
        <f t="shared" si="2"/>
        <v>847.70399999999995</v>
      </c>
      <c r="I35" s="30">
        <v>847.7</v>
      </c>
      <c r="J35" s="30">
        <f t="shared" si="0"/>
        <v>847.7</v>
      </c>
      <c r="K35" s="30" t="s">
        <v>103</v>
      </c>
      <c r="L35" s="34" t="s">
        <v>90</v>
      </c>
      <c r="M35" s="45"/>
      <c r="N35" s="29" t="s">
        <v>76</v>
      </c>
    </row>
    <row r="36" spans="1:14" s="41" customFormat="1" x14ac:dyDescent="0.25">
      <c r="A36" s="9">
        <v>32</v>
      </c>
      <c r="B36" s="20" t="s">
        <v>73</v>
      </c>
      <c r="C36" s="8" t="s">
        <v>48</v>
      </c>
      <c r="D36" s="5" t="s">
        <v>14</v>
      </c>
      <c r="E36" s="29">
        <v>12</v>
      </c>
      <c r="F36" s="36">
        <v>69.3</v>
      </c>
      <c r="G36" s="30">
        <f t="shared" si="1"/>
        <v>3.1184999999999996</v>
      </c>
      <c r="H36" s="30">
        <f t="shared" si="2"/>
        <v>86.902199999999993</v>
      </c>
      <c r="I36" s="30">
        <v>86.9</v>
      </c>
      <c r="J36" s="30">
        <f t="shared" si="0"/>
        <v>1042.8000000000002</v>
      </c>
      <c r="K36" s="30" t="s">
        <v>103</v>
      </c>
      <c r="L36" s="34" t="s">
        <v>81</v>
      </c>
      <c r="M36" s="45"/>
      <c r="N36" s="29" t="s">
        <v>76</v>
      </c>
    </row>
    <row r="37" spans="1:14" s="41" customFormat="1" x14ac:dyDescent="0.25">
      <c r="A37" s="9">
        <v>33</v>
      </c>
      <c r="B37" s="20" t="s">
        <v>74</v>
      </c>
      <c r="C37" s="8" t="s">
        <v>49</v>
      </c>
      <c r="D37" s="5" t="s">
        <v>14</v>
      </c>
      <c r="E37" s="29">
        <v>10</v>
      </c>
      <c r="F37" s="36">
        <v>972</v>
      </c>
      <c r="G37" s="30">
        <f t="shared" si="1"/>
        <v>43.74</v>
      </c>
      <c r="H37" s="30">
        <f t="shared" si="2"/>
        <v>1218.8879999999999</v>
      </c>
      <c r="I37" s="30">
        <v>1218.8900000000001</v>
      </c>
      <c r="J37" s="30">
        <f t="shared" si="0"/>
        <v>12188.900000000001</v>
      </c>
      <c r="K37" s="30" t="s">
        <v>103</v>
      </c>
      <c r="L37" s="34" t="s">
        <v>90</v>
      </c>
      <c r="M37" s="45"/>
      <c r="N37" s="29" t="s">
        <v>76</v>
      </c>
    </row>
    <row r="38" spans="1:14" s="41" customFormat="1" ht="30" x14ac:dyDescent="0.25">
      <c r="A38" s="9">
        <v>34</v>
      </c>
      <c r="B38" s="20" t="s">
        <v>75</v>
      </c>
      <c r="C38" s="8" t="s">
        <v>50</v>
      </c>
      <c r="D38" s="5" t="s">
        <v>14</v>
      </c>
      <c r="E38" s="29">
        <v>2</v>
      </c>
      <c r="F38" s="36">
        <v>2080</v>
      </c>
      <c r="G38" s="30">
        <f t="shared" si="1"/>
        <v>93.6</v>
      </c>
      <c r="H38" s="30">
        <f t="shared" si="2"/>
        <v>2608.3199999999997</v>
      </c>
      <c r="I38" s="30">
        <v>2608.3200000000002</v>
      </c>
      <c r="J38" s="30">
        <f t="shared" si="0"/>
        <v>5216.6400000000003</v>
      </c>
      <c r="K38" s="30" t="s">
        <v>103</v>
      </c>
      <c r="L38" s="34" t="s">
        <v>91</v>
      </c>
      <c r="M38" s="46"/>
      <c r="N38" s="29" t="s">
        <v>76</v>
      </c>
    </row>
    <row r="39" spans="1:14" x14ac:dyDescent="0.25">
      <c r="A39" s="19"/>
      <c r="C39" s="24"/>
      <c r="F39" s="35"/>
      <c r="G39" s="35"/>
      <c r="H39" s="35"/>
      <c r="I39" s="35"/>
      <c r="J39" s="35"/>
      <c r="K39" s="35"/>
      <c r="L39" s="35"/>
      <c r="M39" s="35"/>
    </row>
    <row r="40" spans="1:14" x14ac:dyDescent="0.25">
      <c r="A40" s="43" t="s">
        <v>104</v>
      </c>
    </row>
    <row r="41" spans="1:14" x14ac:dyDescent="0.25">
      <c r="A41" s="19"/>
    </row>
    <row r="42" spans="1:14" x14ac:dyDescent="0.25">
      <c r="A42" s="19"/>
    </row>
    <row r="43" spans="1:14" x14ac:dyDescent="0.25">
      <c r="A43" s="19"/>
    </row>
    <row r="44" spans="1:14" x14ac:dyDescent="0.25">
      <c r="A44" s="19"/>
    </row>
    <row r="45" spans="1:14" x14ac:dyDescent="0.25">
      <c r="A45" s="19"/>
    </row>
    <row r="46" spans="1:14" x14ac:dyDescent="0.25">
      <c r="A46" s="19"/>
    </row>
    <row r="47" spans="1:14" x14ac:dyDescent="0.25">
      <c r="A47" s="19"/>
    </row>
    <row r="48" spans="1:14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19"/>
    </row>
    <row r="119" spans="1:1" x14ac:dyDescent="0.25">
      <c r="A119" s="19"/>
    </row>
    <row r="120" spans="1:1" x14ac:dyDescent="0.25">
      <c r="A120" s="19"/>
    </row>
    <row r="121" spans="1:1" x14ac:dyDescent="0.25">
      <c r="A121" s="19"/>
    </row>
    <row r="122" spans="1:1" x14ac:dyDescent="0.25">
      <c r="A122" s="19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19"/>
    </row>
    <row r="132" spans="1:1" x14ac:dyDescent="0.25">
      <c r="A132" s="19"/>
    </row>
    <row r="133" spans="1:1" x14ac:dyDescent="0.25">
      <c r="A133" s="19"/>
    </row>
    <row r="134" spans="1:1" x14ac:dyDescent="0.25">
      <c r="A134" s="19"/>
    </row>
    <row r="135" spans="1:1" x14ac:dyDescent="0.25">
      <c r="A135" s="19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9"/>
    </row>
    <row r="163" spans="1:1" x14ac:dyDescent="0.25">
      <c r="A163" s="19"/>
    </row>
    <row r="164" spans="1:1" x14ac:dyDescent="0.25">
      <c r="A164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  <row r="171" spans="1:1" x14ac:dyDescent="0.25">
      <c r="A171" s="19"/>
    </row>
    <row r="172" spans="1:1" x14ac:dyDescent="0.25">
      <c r="A172" s="19"/>
    </row>
    <row r="173" spans="1:1" x14ac:dyDescent="0.25">
      <c r="A173" s="19"/>
    </row>
    <row r="174" spans="1:1" x14ac:dyDescent="0.25">
      <c r="A174" s="19"/>
    </row>
    <row r="175" spans="1:1" x14ac:dyDescent="0.25">
      <c r="A175" s="19"/>
    </row>
    <row r="176" spans="1:1" x14ac:dyDescent="0.25">
      <c r="A176" s="19"/>
    </row>
    <row r="177" spans="1:1" x14ac:dyDescent="0.25">
      <c r="A177" s="19"/>
    </row>
    <row r="178" spans="1:1" x14ac:dyDescent="0.25">
      <c r="A178" s="19"/>
    </row>
    <row r="179" spans="1:1" x14ac:dyDescent="0.25">
      <c r="A179" s="19"/>
    </row>
    <row r="180" spans="1:1" x14ac:dyDescent="0.25">
      <c r="A180" s="19"/>
    </row>
    <row r="181" spans="1:1" x14ac:dyDescent="0.25">
      <c r="A181" s="19"/>
    </row>
    <row r="182" spans="1:1" x14ac:dyDescent="0.25">
      <c r="A182" s="19"/>
    </row>
    <row r="183" spans="1:1" x14ac:dyDescent="0.25">
      <c r="A183" s="19"/>
    </row>
    <row r="184" spans="1:1" x14ac:dyDescent="0.25">
      <c r="A184" s="19"/>
    </row>
    <row r="185" spans="1:1" x14ac:dyDescent="0.25">
      <c r="A185" s="19"/>
    </row>
    <row r="186" spans="1:1" x14ac:dyDescent="0.25">
      <c r="A186" s="19"/>
    </row>
    <row r="187" spans="1:1" x14ac:dyDescent="0.25">
      <c r="A187" s="19"/>
    </row>
    <row r="188" spans="1:1" x14ac:dyDescent="0.25">
      <c r="A188" s="19"/>
    </row>
    <row r="189" spans="1:1" x14ac:dyDescent="0.25">
      <c r="A189" s="19"/>
    </row>
    <row r="190" spans="1:1" x14ac:dyDescent="0.25">
      <c r="A190" s="19"/>
    </row>
    <row r="191" spans="1:1" x14ac:dyDescent="0.25">
      <c r="A191" s="19"/>
    </row>
    <row r="192" spans="1:1" x14ac:dyDescent="0.25">
      <c r="A192" s="19"/>
    </row>
    <row r="193" spans="1:1" x14ac:dyDescent="0.25">
      <c r="A193" s="19"/>
    </row>
    <row r="194" spans="1:1" x14ac:dyDescent="0.25">
      <c r="A194" s="19"/>
    </row>
    <row r="195" spans="1:1" x14ac:dyDescent="0.25">
      <c r="A195" s="19"/>
    </row>
    <row r="196" spans="1:1" x14ac:dyDescent="0.25">
      <c r="A196" s="19"/>
    </row>
    <row r="197" spans="1:1" x14ac:dyDescent="0.25">
      <c r="A197" s="19"/>
    </row>
    <row r="198" spans="1:1" x14ac:dyDescent="0.25">
      <c r="A198" s="19"/>
    </row>
    <row r="199" spans="1:1" x14ac:dyDescent="0.25">
      <c r="A199" s="19"/>
    </row>
    <row r="200" spans="1:1" x14ac:dyDescent="0.25">
      <c r="A200" s="19"/>
    </row>
    <row r="201" spans="1:1" x14ac:dyDescent="0.25">
      <c r="A201" s="19"/>
    </row>
    <row r="202" spans="1:1" x14ac:dyDescent="0.25">
      <c r="A202" s="19"/>
    </row>
    <row r="203" spans="1:1" x14ac:dyDescent="0.25">
      <c r="A203" s="19"/>
    </row>
    <row r="204" spans="1:1" x14ac:dyDescent="0.25">
      <c r="A204" s="19"/>
    </row>
    <row r="205" spans="1:1" x14ac:dyDescent="0.25">
      <c r="A205" s="19"/>
    </row>
    <row r="206" spans="1:1" x14ac:dyDescent="0.25">
      <c r="A206" s="19"/>
    </row>
    <row r="207" spans="1:1" x14ac:dyDescent="0.25">
      <c r="A207" s="19"/>
    </row>
    <row r="208" spans="1:1" x14ac:dyDescent="0.25">
      <c r="A208" s="19"/>
    </row>
    <row r="209" spans="1:1" x14ac:dyDescent="0.25">
      <c r="A209" s="19"/>
    </row>
    <row r="210" spans="1:1" x14ac:dyDescent="0.25">
      <c r="A210" s="19"/>
    </row>
    <row r="211" spans="1:1" x14ac:dyDescent="0.25">
      <c r="A211" s="19"/>
    </row>
    <row r="212" spans="1:1" x14ac:dyDescent="0.25">
      <c r="A212" s="19"/>
    </row>
    <row r="213" spans="1:1" x14ac:dyDescent="0.25">
      <c r="A213" s="19"/>
    </row>
    <row r="214" spans="1:1" x14ac:dyDescent="0.25">
      <c r="A214" s="19"/>
    </row>
    <row r="215" spans="1:1" x14ac:dyDescent="0.25">
      <c r="A215" s="19"/>
    </row>
    <row r="216" spans="1:1" x14ac:dyDescent="0.25">
      <c r="A216" s="19"/>
    </row>
    <row r="217" spans="1:1" x14ac:dyDescent="0.25">
      <c r="A217" s="19"/>
    </row>
    <row r="218" spans="1:1" x14ac:dyDescent="0.25">
      <c r="A218" s="19"/>
    </row>
    <row r="219" spans="1:1" x14ac:dyDescent="0.25">
      <c r="A219" s="19"/>
    </row>
    <row r="220" spans="1:1" x14ac:dyDescent="0.25">
      <c r="A220" s="19"/>
    </row>
    <row r="221" spans="1:1" x14ac:dyDescent="0.25">
      <c r="A221" s="19"/>
    </row>
    <row r="222" spans="1:1" x14ac:dyDescent="0.25">
      <c r="A222" s="19"/>
    </row>
    <row r="223" spans="1:1" x14ac:dyDescent="0.25">
      <c r="A223" s="19"/>
    </row>
    <row r="224" spans="1:1" x14ac:dyDescent="0.25">
      <c r="A224" s="19"/>
    </row>
    <row r="225" spans="1:1" x14ac:dyDescent="0.25">
      <c r="A225" s="19"/>
    </row>
    <row r="226" spans="1:1" x14ac:dyDescent="0.25">
      <c r="A226" s="19"/>
    </row>
    <row r="227" spans="1:1" x14ac:dyDescent="0.25">
      <c r="A227" s="19"/>
    </row>
    <row r="228" spans="1:1" x14ac:dyDescent="0.25">
      <c r="A228" s="19"/>
    </row>
    <row r="229" spans="1:1" x14ac:dyDescent="0.25">
      <c r="A229" s="19"/>
    </row>
    <row r="230" spans="1:1" x14ac:dyDescent="0.25">
      <c r="A230" s="19"/>
    </row>
    <row r="231" spans="1:1" x14ac:dyDescent="0.25">
      <c r="A231" s="19"/>
    </row>
    <row r="232" spans="1:1" x14ac:dyDescent="0.25">
      <c r="A232" s="19"/>
    </row>
    <row r="233" spans="1:1" x14ac:dyDescent="0.25">
      <c r="A233" s="19"/>
    </row>
    <row r="234" spans="1:1" x14ac:dyDescent="0.25">
      <c r="A234" s="19"/>
    </row>
    <row r="235" spans="1:1" x14ac:dyDescent="0.25">
      <c r="A235" s="19"/>
    </row>
    <row r="236" spans="1:1" x14ac:dyDescent="0.25">
      <c r="A236" s="19"/>
    </row>
    <row r="237" spans="1:1" x14ac:dyDescent="0.25">
      <c r="A237" s="19"/>
    </row>
    <row r="238" spans="1:1" x14ac:dyDescent="0.25">
      <c r="A238" s="19"/>
    </row>
    <row r="239" spans="1:1" x14ac:dyDescent="0.25">
      <c r="A239" s="19"/>
    </row>
    <row r="240" spans="1:1" x14ac:dyDescent="0.25">
      <c r="A240" s="19"/>
    </row>
    <row r="241" spans="1:1" x14ac:dyDescent="0.25">
      <c r="A241" s="19"/>
    </row>
    <row r="242" spans="1:1" x14ac:dyDescent="0.25">
      <c r="A242" s="19"/>
    </row>
    <row r="243" spans="1:1" x14ac:dyDescent="0.25">
      <c r="A243" s="19"/>
    </row>
    <row r="244" spans="1:1" x14ac:dyDescent="0.25">
      <c r="A244" s="19"/>
    </row>
    <row r="245" spans="1:1" x14ac:dyDescent="0.25">
      <c r="A245" s="19"/>
    </row>
    <row r="246" spans="1:1" x14ac:dyDescent="0.25">
      <c r="A246" s="19"/>
    </row>
    <row r="247" spans="1:1" x14ac:dyDescent="0.25">
      <c r="A247" s="19"/>
    </row>
  </sheetData>
  <sheetProtection password="CF66" sheet="1" objects="1" scenarios="1"/>
  <mergeCells count="2">
    <mergeCell ref="M5:M13"/>
    <mergeCell ref="M14:M38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2020-11-11T07:45:29Z</dcterms:modified>
</cp:coreProperties>
</file>