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1455" windowWidth="14430" windowHeight="11355" tabRatio="545" firstSheet="16" activeTab="16"/>
  </bookViews>
  <sheets>
    <sheet name="акт №1" sheetId="1" state="hidden" r:id="rId1"/>
    <sheet name="акт №2" sheetId="2" state="hidden" r:id="rId2"/>
    <sheet name="акт №3" sheetId="3" state="hidden" r:id="rId3"/>
    <sheet name="акт №3_1" sheetId="4" state="hidden" r:id="rId4"/>
    <sheet name="акт №4" sheetId="5" state="hidden" r:id="rId5"/>
    <sheet name="Акт №5" sheetId="6" state="hidden" r:id="rId6"/>
    <sheet name="акт №6_1" sheetId="7" state="hidden" r:id="rId7"/>
    <sheet name="акт №6_2" sheetId="8" state="hidden" r:id="rId8"/>
    <sheet name="акт №7" sheetId="9" state="hidden" r:id="rId9"/>
    <sheet name="акт №8" sheetId="10" state="hidden" r:id="rId10"/>
    <sheet name="акт №9" sheetId="11" state="hidden" r:id="rId11"/>
    <sheet name="акт №10" sheetId="12" state="hidden" r:id="rId12"/>
    <sheet name="Акт №11 СИЗЫ" sheetId="13" state="hidden" r:id="rId13"/>
    <sheet name="Акт №13" sheetId="14" state="hidden" r:id="rId14"/>
    <sheet name="Акт №14" sheetId="15" state="hidden" r:id="rId15"/>
    <sheet name="Акт №15" sheetId="16" state="hidden" r:id="rId16"/>
    <sheet name="масло" sheetId="17" r:id="rId17"/>
  </sheets>
  <externalReferences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xlnm._FilterDatabase" localSheetId="0" hidden="1">'акт №1'!$A$31:$O$147</definedName>
    <definedName name="_xlnm._FilterDatabase" localSheetId="1" hidden="1">'акт №2'!$A$23:$S$82</definedName>
    <definedName name="_xlnm._FilterDatabase" localSheetId="8" hidden="1">'акт №7'!$A$30:$Q$63</definedName>
    <definedName name="_xlnm._FilterDatabase" localSheetId="9" hidden="1">'акт №8'!$A$36:$P$83</definedName>
    <definedName name="CR">#REF!</definedName>
    <definedName name="Crd_09.97" localSheetId="0" hidden="1">{#N/A,#N/A,FALSE,"ZAP_FEB.XLS "}</definedName>
    <definedName name="Crd_09.97" localSheetId="12" hidden="1">{#N/A,#N/A,FALSE,"ZAP_FEB.XLS "}</definedName>
    <definedName name="Crd_09.97" hidden="1">{#N/A,#N/A,FALSE,"ZAP_FEB.XLS "}</definedName>
    <definedName name="DATA1" localSheetId="13">#REF!</definedName>
    <definedName name="DATA1" localSheetId="15">#REF!</definedName>
    <definedName name="DATA1">#REF!</definedName>
    <definedName name="DATA10" localSheetId="13">#REF!</definedName>
    <definedName name="DATA10" localSheetId="15">#REF!</definedName>
    <definedName name="DATA10">#REF!</definedName>
    <definedName name="DATA11" localSheetId="13">#REF!</definedName>
    <definedName name="DATA11" localSheetId="15">#REF!</definedName>
    <definedName name="DATA11">#REF!</definedName>
    <definedName name="DATA12" localSheetId="13">#REF!</definedName>
    <definedName name="DATA12" localSheetId="15">#REF!</definedName>
    <definedName name="DATA12">#REF!</definedName>
    <definedName name="DATA13" localSheetId="13">#REF!</definedName>
    <definedName name="DATA13" localSheetId="15">#REF!</definedName>
    <definedName name="DATA13">#REF!</definedName>
    <definedName name="DATA14" localSheetId="13">#REF!</definedName>
    <definedName name="DATA14" localSheetId="15">#REF!</definedName>
    <definedName name="DATA14">#REF!</definedName>
    <definedName name="DATA15" localSheetId="13">#REF!</definedName>
    <definedName name="DATA15" localSheetId="15">#REF!</definedName>
    <definedName name="DATA15">#REF!</definedName>
    <definedName name="DATA16" localSheetId="13">#REF!</definedName>
    <definedName name="DATA16" localSheetId="15">#REF!</definedName>
    <definedName name="DATA16">#REF!</definedName>
    <definedName name="DATA17" localSheetId="13">#REF!</definedName>
    <definedName name="DATA17" localSheetId="15">#REF!</definedName>
    <definedName name="DATA17">#REF!</definedName>
    <definedName name="DATA18" localSheetId="13">#REF!</definedName>
    <definedName name="DATA18" localSheetId="15">#REF!</definedName>
    <definedName name="DATA18">#REF!</definedName>
    <definedName name="DATA19" localSheetId="13">#REF!</definedName>
    <definedName name="DATA19" localSheetId="15">#REF!</definedName>
    <definedName name="DATA19">#REF!</definedName>
    <definedName name="DATA2" localSheetId="13">#REF!</definedName>
    <definedName name="DATA2" localSheetId="15">#REF!</definedName>
    <definedName name="DATA2">#REF!</definedName>
    <definedName name="DATA20" localSheetId="13">#REF!</definedName>
    <definedName name="DATA20" localSheetId="15">#REF!</definedName>
    <definedName name="DATA20">#REF!</definedName>
    <definedName name="DATA21" localSheetId="13">#REF!</definedName>
    <definedName name="DATA21" localSheetId="15">#REF!</definedName>
    <definedName name="DATA21">#REF!</definedName>
    <definedName name="DATA22" localSheetId="13">#REF!</definedName>
    <definedName name="DATA22" localSheetId="15">#REF!</definedName>
    <definedName name="DATA22">#REF!</definedName>
    <definedName name="DATA23" localSheetId="13">#REF!</definedName>
    <definedName name="DATA23" localSheetId="15">#REF!</definedName>
    <definedName name="DATA23">#REF!</definedName>
    <definedName name="DATA24" localSheetId="13">#REF!</definedName>
    <definedName name="DATA24" localSheetId="15">#REF!</definedName>
    <definedName name="DATA24">#REF!</definedName>
    <definedName name="DATA25" localSheetId="13">#REF!</definedName>
    <definedName name="DATA25" localSheetId="15">#REF!</definedName>
    <definedName name="DATA25">#REF!</definedName>
    <definedName name="DATA26" localSheetId="13">#REF!</definedName>
    <definedName name="DATA26" localSheetId="15">#REF!</definedName>
    <definedName name="DATA26">#REF!</definedName>
    <definedName name="DATA27" localSheetId="13">#REF!</definedName>
    <definedName name="DATA27" localSheetId="15">#REF!</definedName>
    <definedName name="DATA27">#REF!</definedName>
    <definedName name="DATA28" localSheetId="13">#REF!</definedName>
    <definedName name="DATA28" localSheetId="15">#REF!</definedName>
    <definedName name="DATA28">#REF!</definedName>
    <definedName name="DATA29" localSheetId="13">#REF!</definedName>
    <definedName name="DATA29" localSheetId="15">#REF!</definedName>
    <definedName name="DATA29">#REF!</definedName>
    <definedName name="DATA3" localSheetId="13">#REF!</definedName>
    <definedName name="DATA3" localSheetId="15">#REF!</definedName>
    <definedName name="DATA3">#REF!</definedName>
    <definedName name="DATA30" localSheetId="13">#REF!</definedName>
    <definedName name="DATA30" localSheetId="15">#REF!</definedName>
    <definedName name="DATA30">#REF!</definedName>
    <definedName name="DATA31" localSheetId="13">#REF!</definedName>
    <definedName name="DATA31" localSheetId="15">#REF!</definedName>
    <definedName name="DATA31">#REF!</definedName>
    <definedName name="DATA32" localSheetId="13">#REF!</definedName>
    <definedName name="DATA32" localSheetId="15">#REF!</definedName>
    <definedName name="DATA32">#REF!</definedName>
    <definedName name="DATA33" localSheetId="13">#REF!</definedName>
    <definedName name="DATA33" localSheetId="15">#REF!</definedName>
    <definedName name="DATA33">#REF!</definedName>
    <definedName name="DATA34" localSheetId="13">#REF!</definedName>
    <definedName name="DATA34" localSheetId="15">#REF!</definedName>
    <definedName name="DATA34">#REF!</definedName>
    <definedName name="DATA35" localSheetId="13">#REF!</definedName>
    <definedName name="DATA35" localSheetId="15">#REF!</definedName>
    <definedName name="DATA35">#REF!</definedName>
    <definedName name="DATA36" localSheetId="13">#REF!</definedName>
    <definedName name="DATA36" localSheetId="15">#REF!</definedName>
    <definedName name="DATA36">#REF!</definedName>
    <definedName name="DATA37" localSheetId="13">#REF!</definedName>
    <definedName name="DATA37" localSheetId="15">#REF!</definedName>
    <definedName name="DATA37">#REF!</definedName>
    <definedName name="DATA38" localSheetId="13">#REF!</definedName>
    <definedName name="DATA38" localSheetId="15">#REF!</definedName>
    <definedName name="DATA38">#REF!</definedName>
    <definedName name="DATA39">#REF!</definedName>
    <definedName name="DATA4" localSheetId="13">#REF!</definedName>
    <definedName name="DATA4" localSheetId="15">#REF!</definedName>
    <definedName name="DATA4">#REF!</definedName>
    <definedName name="DATA40">#REF!</definedName>
    <definedName name="DATA41">#REF!</definedName>
    <definedName name="DATA5" localSheetId="13">#REF!</definedName>
    <definedName name="DATA5" localSheetId="15">#REF!</definedName>
    <definedName name="DATA5">#REF!</definedName>
    <definedName name="DATA6" localSheetId="13">#REF!</definedName>
    <definedName name="DATA6" localSheetId="15">#REF!</definedName>
    <definedName name="DATA6">#REF!</definedName>
    <definedName name="DATA7" localSheetId="13">#REF!</definedName>
    <definedName name="DATA7" localSheetId="15">#REF!</definedName>
    <definedName name="DATA7">#REF!</definedName>
    <definedName name="DATA8" localSheetId="13">#REF!</definedName>
    <definedName name="DATA8" localSheetId="15">#REF!</definedName>
    <definedName name="DATA8">#REF!</definedName>
    <definedName name="DATA9" localSheetId="13">#REF!</definedName>
    <definedName name="DATA9" localSheetId="15">#REF!</definedName>
    <definedName name="DATA9">#REF!</definedName>
    <definedName name="DDINN" localSheetId="0" hidden="1">{#N/A,#N/A,FALSE,"ZAP_FEB.XLS "}</definedName>
    <definedName name="DDINN" localSheetId="12" hidden="1">{#N/A,#N/A,FALSE,"ZAP_FEB.XLS "}</definedName>
    <definedName name="DDINN" hidden="1">{#N/A,#N/A,FALSE,"ZAP_FEB.XLS "}</definedName>
    <definedName name="Ddinnic_97" localSheetId="0" hidden="1">{#N/A,#N/A,FALSE,"ZAP_FEB.XLS "}</definedName>
    <definedName name="Ddinnic_97" localSheetId="12" hidden="1">{#N/A,#N/A,FALSE,"ZAP_FEB.XLS "}</definedName>
    <definedName name="Ddinnic_97" hidden="1">{#N/A,#N/A,FALSE,"ZAP_FEB.XLS "}</definedName>
    <definedName name="dinldc" localSheetId="0" hidden="1">{#N/A,#N/A,FALSE,"ZAP_FEB.XLS "}</definedName>
    <definedName name="dinldc" localSheetId="12" hidden="1">{#N/A,#N/A,FALSE,"ZAP_FEB.XLS "}</definedName>
    <definedName name="dinldc" hidden="1">{#N/A,#N/A,FALSE,"ZAP_FEB.XLS "}</definedName>
    <definedName name="ED_Izm">#REF!</definedName>
    <definedName name="Fond_97" localSheetId="0" hidden="1">{#N/A,#N/A,FALSE,"ZAP_FEB.XLS "}</definedName>
    <definedName name="Fond_97" localSheetId="12" hidden="1">{#N/A,#N/A,FALSE,"ZAP_FEB.XLS "}</definedName>
    <definedName name="Fond_97" hidden="1">{#N/A,#N/A,FALSE,"ZAP_FEB.XLS "}</definedName>
    <definedName name="Fond_97_2" localSheetId="0" hidden="1">{#N/A,#N/A,FALSE,"ZAP_FEB.XLS "}</definedName>
    <definedName name="Fond_97_2" localSheetId="12" hidden="1">{#N/A,#N/A,FALSE,"ZAP_FEB.XLS "}</definedName>
    <definedName name="Fond_97_2" hidden="1">{#N/A,#N/A,FALSE,"ZAP_FEB.XLS "}</definedName>
    <definedName name="GHF" localSheetId="0" hidden="1">{#N/A,#N/A,FALSE,"ZAP_FEB.XLS "}</definedName>
    <definedName name="GHF" localSheetId="12" hidden="1">{#N/A,#N/A,FALSE,"ZAP_FEB.XLS "}</definedName>
    <definedName name="GHF" hidden="1">{#N/A,#N/A,FALSE,"ZAP_FEB.XLS "}</definedName>
    <definedName name="Group">#REF!</definedName>
    <definedName name="GS" localSheetId="0">#REF!</definedName>
    <definedName name="GS" localSheetId="13">#REF!</definedName>
    <definedName name="GS" localSheetId="15">#REF!</definedName>
    <definedName name="GS">#REF!</definedName>
    <definedName name="IAS_Lines">#REF!</definedName>
    <definedName name="JR1st">'[4]Journals'!$E$9:$E$11</definedName>
    <definedName name="JR1stUSD">'[4]Journals'!$E$12:$E$14</definedName>
    <definedName name="JR2nd">'[4]Journals'!$F$9:$F$11</definedName>
    <definedName name="JR2ndUSD">'[4]Journals'!$F$12:$F$14</definedName>
    <definedName name="JR3rd">'[4]Journals'!$G$9:$G$11</definedName>
    <definedName name="JR3rdUSD">'[4]Journals'!$G$12:$G$14</definedName>
    <definedName name="JR4th">'[4]Journals'!$H$9:$H$11</definedName>
    <definedName name="JR4thUSD">'[4]Journals'!$H$12:$H$14</definedName>
    <definedName name="JR5th">'[4]Journals'!$I$9:$I$11</definedName>
    <definedName name="JR5thUSD">'[4]Journals'!$I$12:$I$14</definedName>
    <definedName name="JR6th">'[4]Journals'!$J$9:$J$11</definedName>
    <definedName name="JR6thUSD">'[4]Journals'!$J$12:$J$14</definedName>
    <definedName name="JR7th">'[4]Journals'!$K$9:$K$11</definedName>
    <definedName name="JR7thUSD">'[4]Journals'!$K$12:$K$14</definedName>
    <definedName name="JR8th">'[4]Journals'!$L$9:$L$11</definedName>
    <definedName name="JR8thUSD">'[4]Journals'!$L$12:$L$14</definedName>
    <definedName name="JR9th">'[4]Journals'!$M$9:$M$11</definedName>
    <definedName name="JR9thUSD">'[4]Journals'!$M$12:$M$14</definedName>
    <definedName name="JRLines">'[4]Journals'!$C$9:$C$11</definedName>
    <definedName name="JRLinesUSD">'[4]Journals'!$C$12:$C$14</definedName>
    <definedName name="KursApr">'[5]Курсы'!$B$6</definedName>
    <definedName name="KursAug">'[5]Курсы'!$B$10</definedName>
    <definedName name="KursDec">'[5]Курсы'!$B$14</definedName>
    <definedName name="KursFeb">'[5]Курсы'!$B$4</definedName>
    <definedName name="KursJan">'[5]Курсы'!$B$3</definedName>
    <definedName name="KursJul">'[5]Курсы'!$B$9</definedName>
    <definedName name="KursJun">'[5]Курсы'!$B$8</definedName>
    <definedName name="KursMar">'[5]Курсы'!$B$5</definedName>
    <definedName name="KursMay">'[5]Курсы'!$B$7</definedName>
    <definedName name="KursNov">'[5]Курсы'!$B$13</definedName>
    <definedName name="KursOct">'[5]Курсы'!$B$12</definedName>
    <definedName name="KursSep">'[5]Курсы'!$B$11</definedName>
    <definedName name="Lan">'[6]Main'!$B$8</definedName>
    <definedName name="Language">#REF!</definedName>
    <definedName name="OrgName" localSheetId="0">'[7]ПДР ООО "Юкос ФБЦ"'!#REF!</definedName>
    <definedName name="OrgName" localSheetId="13">'[7]ПДР ООО "Юкос ФБЦ"'!#REF!</definedName>
    <definedName name="OrgName" localSheetId="15">'[7]ПДР ООО "Юкос ФБЦ"'!#REF!</definedName>
    <definedName name="OrgName">'[7]ПДР ООО "Юкос ФБЦ"'!#REF!</definedName>
    <definedName name="Period">#REF!</definedName>
    <definedName name="rai" localSheetId="0" hidden="1">{#N/A,#N/A,FALSE,"ZAP_FEB.XLS "}</definedName>
    <definedName name="rai" localSheetId="12" hidden="1">{#N/A,#N/A,FALSE,"ZAP_FEB.XLS "}</definedName>
    <definedName name="rai" hidden="1">{#N/A,#N/A,FALSE,"ZAP_FEB.XLS "}</definedName>
    <definedName name="RegName">#REF!</definedName>
    <definedName name="RSA_all">#REF!</definedName>
    <definedName name="RSA_BS1">#REF!</definedName>
    <definedName name="RSA_FS">#REF!</definedName>
    <definedName name="RSA_PL1">#REF!</definedName>
    <definedName name="SAPBEXrevision" hidden="1">8</definedName>
    <definedName name="SAPBEXsysID" hidden="1">"RNB"</definedName>
    <definedName name="SAPBEXwbID" hidden="1">"2PTE4N1N15CS6SOV6477S2SF9"</definedName>
    <definedName name="TEST1" localSheetId="13">#REF!</definedName>
    <definedName name="TEST1" localSheetId="15">#REF!</definedName>
    <definedName name="TEST1">#REF!</definedName>
    <definedName name="TEST10" localSheetId="13">#REF!</definedName>
    <definedName name="TEST10" localSheetId="15">#REF!</definedName>
    <definedName name="TEST10">#REF!</definedName>
    <definedName name="TEST11" localSheetId="13">#REF!</definedName>
    <definedName name="TEST11" localSheetId="15">#REF!</definedName>
    <definedName name="TEST11">#REF!</definedName>
    <definedName name="TEST12">#REF!</definedName>
    <definedName name="TEST2" localSheetId="13">#REF!</definedName>
    <definedName name="TEST2" localSheetId="15">#REF!</definedName>
    <definedName name="TEST2">#REF!</definedName>
    <definedName name="TEST3" localSheetId="13">#REF!</definedName>
    <definedName name="TEST3" localSheetId="15">#REF!</definedName>
    <definedName name="TEST3">#REF!</definedName>
    <definedName name="TEST4" localSheetId="13">#REF!</definedName>
    <definedName name="TEST4" localSheetId="15">#REF!</definedName>
    <definedName name="TEST4">#REF!</definedName>
    <definedName name="TEST5" localSheetId="13">#REF!</definedName>
    <definedName name="TEST5" localSheetId="15">#REF!</definedName>
    <definedName name="TEST5">#REF!</definedName>
    <definedName name="TEST6" localSheetId="13">#REF!</definedName>
    <definedName name="TEST6" localSheetId="15">#REF!</definedName>
    <definedName name="TEST6">#REF!</definedName>
    <definedName name="TEST7" localSheetId="13">#REF!</definedName>
    <definedName name="TEST7" localSheetId="15">#REF!</definedName>
    <definedName name="TEST7">#REF!</definedName>
    <definedName name="TEST8" localSheetId="13">#REF!</definedName>
    <definedName name="TEST8" localSheetId="15">#REF!</definedName>
    <definedName name="TEST8">#REF!</definedName>
    <definedName name="TEST9" localSheetId="13">#REF!</definedName>
    <definedName name="TEST9" localSheetId="15">#REF!</definedName>
    <definedName name="TEST9">#REF!</definedName>
    <definedName name="TESTHKEY" localSheetId="13">#REF!</definedName>
    <definedName name="TESTHKEY" localSheetId="15">#REF!</definedName>
    <definedName name="TESTHKEY">#REF!</definedName>
    <definedName name="TESTKEYS" localSheetId="13">#REF!</definedName>
    <definedName name="TESTKEYS" localSheetId="15">#REF!</definedName>
    <definedName name="TESTKEYS">#REF!</definedName>
    <definedName name="TESTVKEY" localSheetId="13">#REF!</definedName>
    <definedName name="TESTVKEY" localSheetId="15">#REF!</definedName>
    <definedName name="TESTVKEY">#REF!</definedName>
    <definedName name="wrn.Coded._.IAS._.FS." localSheetId="0" hidden="1">{"IASTrail",#N/A,FALSE,"IAS"}</definedName>
    <definedName name="wrn.Coded._.IAS._.FS." localSheetId="12" hidden="1">{"IASTrail",#N/A,FALSE,"IAS"}</definedName>
    <definedName name="wrn.Coded._.IAS._.FS." hidden="1">{"IASTrail",#N/A,FALSE,"IAS"}</definedName>
    <definedName name="wrn.Crdonec._.cr._.oladreu._.1995._.aiar." localSheetId="0" hidden="1">{#N/A,#N/A,FALSE,"ZAP_FEB.XLS "}</definedName>
    <definedName name="wrn.Crdonec._.cr._.oladreu._.1995._.aiar." localSheetId="12" hidden="1">{#N/A,#N/A,FALSE,"ZAP_FEB.XLS "}</definedName>
    <definedName name="wrn.Crdonec._.cr._.oladreu._.1995._.aiar." hidden="1">{#N/A,#N/A,FALSE,"ZAP_FEB.XLS "}</definedName>
    <definedName name="wrn.Fixed._.Assets._.Note._.and._.Depreciation." localSheetId="0" hidden="1">{#N/A,#N/A,FALSE,"FA_1";#N/A,#N/A,FALSE,"Dep'n SE";#N/A,#N/A,FALSE,"Dep'n FC"}</definedName>
    <definedName name="wrn.Fixed._.Assets._.Note._.and._.Depreciation." localSheetId="12" hidden="1">{#N/A,#N/A,FALSE,"FA_1";#N/A,#N/A,FALSE,"Dep'n SE";#N/A,#N/A,FALSE,"Dep'n FC"}</definedName>
    <definedName name="wrn.Fixed._.Assets._.Note._.and._.Depreciation." hidden="1">{#N/A,#N/A,FALSE,"FA_1";#N/A,#N/A,FALSE,"Dep'n SE";#N/A,#N/A,FALSE,"Dep'n FC"}</definedName>
    <definedName name="wrn.Full._.IAS._.STATEMENTS." localSheetId="0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localSheetId="12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IAS._.STATEMENTS." hidden="1">{"IASBS",#N/A,FALSE,"IAS";"IASPL",#N/A,FALSE,"IAS";#N/A,#N/A,FALSE,"CF DIR";"IASNotes",#N/A,FALSE,"IAS";#N/A,#N/A,FALSE,"FA_1";#N/A,#N/A,FALSE,"Dep'n FC";#N/A,#N/A,FALSE,"Dep'n SE";#N/A,#N/A,FALSE,"Inv_1";#N/A,#N/A,FALSE,"NMG";#N/A,#N/A,FALSE,"Recon";#N/A,#N/A,FALSE,"EPS"}</definedName>
    <definedName name="wrn.Full._.TRAIL." localSheetId="0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localSheetId="12" hidden="1">{"IAS Mapping",#N/A,FALSE,"RSA_FS";#N/A,#N/A,FALSE,"CHECK!";#N/A,#N/A,FALSE,"Recon";#N/A,#N/A,FALSE,"NMG";#N/A,#N/A,FALSE,"Journals";"AnalRSA",#N/A,FALSE,"PL-Anal";"AnalIAS",#N/A,FALSE,"PL-Anal";#N/A,#N/A,FALSE,"COS"}</definedName>
    <definedName name="wrn.Full._.TRAIL." hidden="1">{"IAS Mapping",#N/A,FALSE,"RSA_FS";#N/A,#N/A,FALSE,"CHECK!";#N/A,#N/A,FALSE,"Recon";#N/A,#N/A,FALSE,"NMG";#N/A,#N/A,FALSE,"Journals";"AnalRSA",#N/A,FALSE,"PL-Anal";"AnalIAS",#N/A,FALSE,"PL-Anal";#N/A,#N/A,FALSE,"COS"}</definedName>
    <definedName name="wrn.Help." localSheetId="0" hidden="1">{#N/A,#N/A,TRUE,"MAP";#N/A,#N/A,TRUE,"STEPS";#N/A,#N/A,TRUE,"RULES"}</definedName>
    <definedName name="wrn.Help." localSheetId="12" hidden="1">{#N/A,#N/A,TRUE,"MAP";#N/A,#N/A,TRUE,"STEPS";#N/A,#N/A,TRUE,"RULES"}</definedName>
    <definedName name="wrn.Help." hidden="1">{#N/A,#N/A,TRUE,"MAP";#N/A,#N/A,TRUE,"STEPS";#N/A,#N/A,TRUE,"RULES"}</definedName>
    <definedName name="wrn.IAS._.BS._.PL._.CF._.and._.Notes." localSheetId="0" hidden="1">{"IASBS",#N/A,TRUE,"IAS";"IASPL",#N/A,TRUE,"IAS";"IASNotes",#N/A,TRUE,"IAS";"CFDir - expanded",#N/A,TRUE,"CF DIR"}</definedName>
    <definedName name="wrn.IAS._.BS._.PL._.CF._.and._.Notes." localSheetId="12" hidden="1">{"IASBS",#N/A,TRUE,"IAS";"IASPL",#N/A,TRUE,"IAS";"IASNotes",#N/A,TRUE,"IAS";"CFDir - expanded",#N/A,TRUE,"CF DIR"}</definedName>
    <definedName name="wrn.IAS._.BS._.PL._.CF._.and._.Notes." hidden="1">{"IASBS",#N/A,TRUE,"IAS";"IASPL",#N/A,TRUE,"IAS";"IASNotes",#N/A,TRUE,"IAS";"CFDir - expanded",#N/A,TRUE,"CF DIR"}</definedName>
    <definedName name="wrn.IAS._.FS._.ZOOMED._.IN._.Forms." localSheetId="0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localSheetId="12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FS._.ZOOMED._.IN._.Forms." hidden="1">{"IAS_ShortView_1",#N/A,FALSE,"IAS";"IAS_ShortView_2",#N/A,FALSE,"IAS";"IAS_ShortView_3",#N/A,FALSE,"IAS";"IAS_ShortView_4",#N/A,FALSE,"IAS";"IAS_ShortView_5",#N/A,FALSE,"IAS";"IAS_ShortView_6",#N/A,FALSE,"IAS";"IAS_ShortView_7",#N/A,FALSE,"IAS";"CFDir - Zoomed In",#N/A,FALSE,"CF DIR"}</definedName>
    <definedName name="wrn.IAS._.Mapping." localSheetId="0" hidden="1">{"IAS Mapping",#N/A,TRUE,"RSA_FS"}</definedName>
    <definedName name="wrn.IAS._.Mapping." localSheetId="12" hidden="1">{"IAS Mapping",#N/A,TRUE,"RSA_FS"}</definedName>
    <definedName name="wrn.IAS._.Mapping." hidden="1">{"IAS Mapping",#N/A,TRUE,"RSA_FS"}</definedName>
    <definedName name="wrn.Inflation._.factors._.used." localSheetId="0" hidden="1">{#N/A,#N/A,FALSE,"Infl_fact"}</definedName>
    <definedName name="wrn.Inflation._.factors._.used." localSheetId="12" hidden="1">{#N/A,#N/A,FALSE,"Infl_fact"}</definedName>
    <definedName name="wrn.Inflation._.factors._.used." hidden="1">{#N/A,#N/A,FALSE,"Infl_fact"}</definedName>
    <definedName name="wrn.PL._.Analysis." localSheetId="0" hidden="1">{"AnalRSA",#N/A,TRUE,"PL-Anal";"AnalIAS",#N/A,TRUE,"PL-Anal"}</definedName>
    <definedName name="wrn.PL._.Analysis." localSheetId="12" hidden="1">{"AnalRSA",#N/A,TRUE,"PL-Anal";"AnalIAS",#N/A,TRUE,"PL-Anal"}</definedName>
    <definedName name="wrn.PL._.Analysis." hidden="1">{"AnalRSA",#N/A,TRUE,"PL-Anal";"AnalIAS",#N/A,TRUE,"PL-Anal"}</definedName>
    <definedName name="wrn.RSA._.BS._.and._.PL." localSheetId="0" hidden="1">{"BS1",#N/A,TRUE,"RSA_FS";"BS2",#N/A,TRUE,"RSA_FS";"BS3",#N/A,TRUE,"RSA_FS"}</definedName>
    <definedName name="wrn.RSA._.BS._.and._.PL." localSheetId="12" hidden="1">{"BS1",#N/A,TRUE,"RSA_FS";"BS2",#N/A,TRUE,"RSA_FS";"BS3",#N/A,TRUE,"RSA_FS"}</definedName>
    <definedName name="wrn.RSA._.BS._.and._.PL." hidden="1">{"BS1",#N/A,TRUE,"RSA_FS";"BS2",#N/A,TRUE,"RSA_FS";"BS3",#N/A,TRUE,"RSA_FS"}</definedName>
    <definedName name="Z_01B9E34F_80F0_46B9_B861_74B2A43D41B8_.wvu.FilterData" hidden="1">#REF!</definedName>
    <definedName name="Z_01C47C6E_73EE_40C4_8D09_6491185BFAFB_.wvu.FilterData" hidden="1">#REF!</definedName>
    <definedName name="Z_040DD8BD_D054_43F6_9140_DA543CBAAE85_.wvu.FilterData" hidden="1">#REF!</definedName>
    <definedName name="Z_04F359AE_C2F8_4E6E_9445_639809E70C2B_.wvu.FilterData" hidden="1">#REF!</definedName>
    <definedName name="Z_0547618D_99D3_445E_BB47_C926B9693DB3_.wvu.FilterData" hidden="1">#REF!</definedName>
    <definedName name="Z_06CB3EB2_D4A3_4793_B407_9559F20FAAAE_.wvu.FilterData" hidden="1">#REF!</definedName>
    <definedName name="Z_06F21C74_6BE8_4794_81F1_36C8305A2961_.wvu.FilterData" hidden="1">#REF!</definedName>
    <definedName name="Z_07830EC9_AADE_45ED_8B8D_20C0CE7C8B70_.wvu.FilterData" hidden="1">#REF!</definedName>
    <definedName name="Z_07868AE6_27AA_4310_BAAC_8AC06EAC052D_.wvu.FilterData" hidden="1">#REF!</definedName>
    <definedName name="Z_07BE7D07_EAEC_4901_80DE_3595577F308A_.wvu.FilterData" hidden="1">#REF!</definedName>
    <definedName name="Z_08020EC2_D5A6_490B_9239_7BF78C164E2C_.wvu.FilterData" hidden="1">#REF!</definedName>
    <definedName name="Z_09462F94_2769_47EB_B3C3_3E74F510592A_.wvu.FilterData" hidden="1">#REF!</definedName>
    <definedName name="Z_09F2EF98_EB70_4D7D_B098_01C0ABD72D72_.wvu.FilterData" hidden="1">#REF!</definedName>
    <definedName name="Z_0AB68407_2AB6_4CA7_B142_4E81F8B0217A_.wvu.FilterData" hidden="1">#REF!</definedName>
    <definedName name="Z_0AB68407_2AB6_4CA7_B142_4E81F8B0217A_.wvu.Rows" localSheetId="0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3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localSheetId="15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AB68407_2AB6_4CA7_B142_4E81F8B0217A_.wvu.Rows" hidden="1">#REF!,#REF!,#REF!,#REF!,#REF!,#REF!,#REF!,#REF!,#REF!,#REF!,#REF!,#REF!,#REF!,#REF!,#REF!,#REF!,#REF!,#REF!,#REF!,#REF!,#REF!,#REF!,#REF!,#REF!,#REF!,#REF!,#REF!,#REF!,#REF!,#REF!,#REF!,#REF!,#REF!,#REF!,#REF!,#REF!,#REF!,#REF!,#REF!,#REF!,#REF!,#REF!,#REF!,#REF!</definedName>
    <definedName name="Z_0B85430C_45DD_4286_ABA4_7FF797A27DCE_.wvu.FilterData" hidden="1">#REF!</definedName>
    <definedName name="Z_0B9BA97A_1378_477A_9505_9EC28EDDEBC6_.wvu.FilterData" hidden="1">#REF!</definedName>
    <definedName name="Z_0D5F6C64_80DC_4C9D_9322_FB8825A62010_.wvu.FilterData" hidden="1">#REF!</definedName>
    <definedName name="Z_0ED647E8_4EEC_4A0D_9BC3_E1B24058B5A7_.wvu.FilterData" hidden="1">#REF!</definedName>
    <definedName name="Z_0FEE6DF0_B6B1_409E_9012_941C2AD3D757_.wvu.FilterData" hidden="1">#REF!</definedName>
    <definedName name="Z_123868D4_54BE_4BF2_BFE5_762F87CCFE6E_.wvu.FilterData" hidden="1">#REF!</definedName>
    <definedName name="Z_149A251D_CD71_4A1A_A398_F9876C4B21F8_.wvu.FilterData" hidden="1">#REF!</definedName>
    <definedName name="Z_15D77F25_0280_4EEF_B787_A334AC98CE0A_.wvu.FilterData" hidden="1">#REF!</definedName>
    <definedName name="Z_15E363F5_6D89_4329_B525_F25B1BD44BFF_.wvu.FilterData" hidden="1">#REF!</definedName>
    <definedName name="Z_1615E3F4_A531_4807_BF07_3B2E69772A77_.wvu.FilterData" hidden="1">#REF!</definedName>
    <definedName name="Z_17E084A6_F624_4F2A_A79B_8563FAB4AE96_.wvu.FilterData" hidden="1">#REF!</definedName>
    <definedName name="Z_184726B2_EF0C_425E_B815_4EC258A6C9DB_.wvu.FilterData" hidden="1">#REF!</definedName>
    <definedName name="Z_18A8D7D5_DF9E_4A4D_8EFF_A9EE9DF60A27_.wvu.FilterData" hidden="1">#REF!</definedName>
    <definedName name="Z_19A53A0C_7ADB_4052_B347_0E4C8E111035_.wvu.FilterData" hidden="1">#REF!</definedName>
    <definedName name="Z_1CE615D2_413C_43CB_8F33_9248DBCBF858_.wvu.FilterData" hidden="1">#REF!</definedName>
    <definedName name="Z_1DB39D48_C794_493B_AA3A_1E828B55A91A_.wvu.FilterData" hidden="1">#REF!</definedName>
    <definedName name="Z_1DE18FEB_0768_44AE_B506_5F73E524ACCA_.wvu.FilterData" hidden="1">#REF!</definedName>
    <definedName name="Z_1E6A9DD8_5B95_4131_B289_F29A975A49A6_.wvu.FilterData" hidden="1">#REF!</definedName>
    <definedName name="Z_1E6A9DD8_5B95_4131_B289_F29A975A49A6_.wvu.PrintTitles" hidden="1">#REF!</definedName>
    <definedName name="Z_1E798AD5_C1E3_4A7A_A5A8_2BD7D32A8590_.wvu.FilterData" hidden="1">#REF!</definedName>
    <definedName name="Z_1F446AC4_5836_4260_A19C_4DA439F4B49D_.wvu.FilterData" hidden="1">#REF!</definedName>
    <definedName name="Z_1F8A7AB2_1A58_4E9F_9E30_61282D0795C4_.wvu.FilterData" hidden="1">#REF!</definedName>
    <definedName name="Z_1F972D8D_5BFF_4180_87FB_A67EE7518876_.wvu.FilterData" hidden="1">#REF!</definedName>
    <definedName name="Z_20B88347_EA71_4B72_96F6_0430DD6CF683_.wvu.FilterData" hidden="1">#REF!</definedName>
    <definedName name="Z_2126CDAB_1156_4E6C_97E1_AA9A65DD6B1C_.wvu.FilterData" hidden="1">#REF!</definedName>
    <definedName name="Z_2139F629_098E_4DBA_80EC_9CAE7B114E3D_.wvu.FilterData" hidden="1">#REF!</definedName>
    <definedName name="Z_233204EA_2E5C_465D_A673_CD1522792965_.wvu.FilterData" hidden="1">#REF!</definedName>
    <definedName name="Z_23D4D87B_E328_42A4_850C_A5F5E38C0896_.wvu.FilterData" hidden="1">#REF!</definedName>
    <definedName name="Z_24528680_959E_4550_936C_1982C9D5AD93_.wvu.FilterData" hidden="1">#REF!</definedName>
    <definedName name="Z_260CB89E_3B5F_45AE_AEB4_D0CB957691B3_.wvu.FilterData" hidden="1">#REF!</definedName>
    <definedName name="Z_264C1B79_36AB_4A2F_B216_0AAE38D9FCEE_.wvu.FilterData" hidden="1">#REF!</definedName>
    <definedName name="Z_281063A5_BE88_49B0_9AE6_06DB95A6574F_.wvu.FilterData" hidden="1">#REF!</definedName>
    <definedName name="Z_29113478_A706_48CF_BCA7_D812794D724A_.wvu.FilterData" hidden="1">#REF!</definedName>
    <definedName name="Z_2935D90A_C0D5_4AAC_9F3B_860FFE850CF8_.wvu.FilterData" hidden="1">#REF!</definedName>
    <definedName name="Z_2AB7915D_DACF_4EC4_BC32_ED6C7808E238_.wvu.FilterData" hidden="1">#REF!</definedName>
    <definedName name="Z_2B1FB9BC_DA2A_4B49_B62E_C3814E35D3D6_.wvu.FilterData" hidden="1">#REF!</definedName>
    <definedName name="Z_2BB0C1CE_B092_4E45_8314_5AF04D1A5585_.wvu.FilterData" hidden="1">#REF!</definedName>
    <definedName name="Z_2F70B19E_92D8_4B52_A9E0_5AA5E351B875_.wvu.FilterData" hidden="1">#REF!</definedName>
    <definedName name="Z_2FDE9FB7_A9E4_4C59_BAF3_4B314E523113_.wvu.FilterData" hidden="1">#REF!</definedName>
    <definedName name="Z_3207F8D0_941B_4818_9EDF_0F0E6A8FB699_.wvu.FilterData" hidden="1">#REF!</definedName>
    <definedName name="Z_326A8AD5_6F81_4722_AB32_2B8561C0B27F_.wvu.FilterData" hidden="1">#REF!</definedName>
    <definedName name="Z_338AA561_3E23_4683_8B84_5BDD13F5FB22_.wvu.FilterData" hidden="1">#REF!</definedName>
    <definedName name="Z_33EFE1D4_1635_4E36_8971_B021BA5B94A3_.wvu.FilterData" hidden="1">#REF!</definedName>
    <definedName name="Z_344D8FDE_1BF2_4A0B_879A_F4B9D317F6C2_.wvu.FilterData" hidden="1">#REF!</definedName>
    <definedName name="Z_34BB3CAB_4C66_4107_B4AC_9CC7E430216B_.wvu.FilterData" hidden="1">#REF!</definedName>
    <definedName name="Z_36FF74A7_09C2_427F_B4E2_AFC58FD33E4E_.wvu.FilterData" hidden="1">#REF!</definedName>
    <definedName name="Z_3801DCB7_5391_4628_B86C_91331E33E863_.wvu.FilterData" hidden="1">#REF!</definedName>
    <definedName name="Z_39C6E7EB_35AE_4990_B01E_5CE29EE5C78D_.wvu.FilterData" hidden="1">#REF!</definedName>
    <definedName name="Z_39DCE38A_8BFC_42B0_BE58_05B2B8E3CF93_.wvu.FilterData" hidden="1">#REF!</definedName>
    <definedName name="Z_3A160DE1_3AF2_4676_8E42_85B4E23450DD_.wvu.FilterData" hidden="1">#REF!</definedName>
    <definedName name="Z_3C62743D_BD70_48A9_935D_71359E3E6185_.wvu.FilterData" hidden="1">#REF!</definedName>
    <definedName name="Z_3E0AC507_7D67_4827_9D1C_B08EEB845EEE_.wvu.FilterData" hidden="1">#REF!</definedName>
    <definedName name="Z_3E55370D_CDBE_46FE_9787_E04F332531E6_.wvu.FilterData" hidden="1">#REF!</definedName>
    <definedName name="Z_3F84FB7B_8ACA_41F1_9D3E_880588F02BE6_.wvu.FilterData" hidden="1">#REF!</definedName>
    <definedName name="Z_41411E57_1B24_4F47_9532_3D6B371216B7_.wvu.FilterData" hidden="1">#REF!</definedName>
    <definedName name="Z_43E54362_25E0_43EA_8D89_B59839049F13_.wvu.FilterData" hidden="1">#REF!</definedName>
    <definedName name="Z_465671FE_53E9_4F55_BC3A_126618F4D0C6_.wvu.FilterData" hidden="1">#REF!</definedName>
    <definedName name="Z_47597DAC_F7F1_4549_8981_4D473E4A7ACC_.wvu.FilterData" hidden="1">#REF!</definedName>
    <definedName name="Z_487A38C1_073E_471A_9668_6284958D8DBA_.wvu.FilterData" hidden="1">#REF!</definedName>
    <definedName name="Z_4CF92307_2217_4DE3_996A_A3115CFB22C6_.wvu.FilterData" hidden="1">#REF!</definedName>
    <definedName name="Z_4D3A3A50_1E5E_4ABD_B42A_A700F2D9FA9C_.wvu.FilterData" hidden="1">#REF!</definedName>
    <definedName name="Z_4E5084C6_988E_4780_93B3_7C0275D06567_.wvu.FilterData" hidden="1">#REF!</definedName>
    <definedName name="Z_4F345B1E_296C_4D08_A451_454D67258D24_.wvu.FilterData" hidden="1">#REF!</definedName>
    <definedName name="Z_52BC56C2_1006_4B41_A42A_6B40554CDA39_.wvu.FilterData" hidden="1">#REF!</definedName>
    <definedName name="Z_5319CC99_822D_406F_9C12_25F47E472F3D_.wvu.FilterData" hidden="1">#REF!</definedName>
    <definedName name="Z_531A2E4D_1988_4D59_B927_B7190C80EBAA_.wvu.FilterData" hidden="1">#REF!</definedName>
    <definedName name="Z_540A29FC_6866_45E6_BCF1_3D779D34DD08_.wvu.FilterData" hidden="1">#REF!</definedName>
    <definedName name="Z_5520ABA1_AA06_4713_8D35_BC0DC6F6E924_.wvu.FilterData" hidden="1">#REF!</definedName>
    <definedName name="Z_55DB2FC2_4B03_4B29_9354_7D40FB3B7538_.wvu.FilterData" hidden="1">#REF!</definedName>
    <definedName name="Z_56E2F2B5_BB44_431E_ACC1_F39B0DD4EA71_.wvu.FilterData" hidden="1">#REF!</definedName>
    <definedName name="Z_5A5F47F0_2B02_425F_9509_902FEC6CB8D4_.wvu.FilterData" hidden="1">#REF!</definedName>
    <definedName name="Z_5A706A12_B85E_41E2_8BDD_EC85C55902AB_.wvu.FilterData" hidden="1">#REF!</definedName>
    <definedName name="Z_5B398CB5_38BC_4CC3_9A0E_9513DC3E75AD_.wvu.FilterData" hidden="1">#REF!</definedName>
    <definedName name="Z_5CA8EFA6_7E89_4616_928A_39059E3AA216_.wvu.FilterData" hidden="1">#REF!</definedName>
    <definedName name="Z_60FDB94A_50AF_4E10_876B_D144A2E9568B_.wvu.FilterData" hidden="1">#REF!</definedName>
    <definedName name="Z_63475192_9094_4BA2_9AFC_8536BC77489E_.wvu.FilterData" hidden="1">#REF!</definedName>
    <definedName name="Z_6403545B_2A3B_4863_8819_F89E80114385_.wvu.FilterData" hidden="1">#REF!</definedName>
    <definedName name="Z_66636C07_5702_4EF3_B655_CDBAF654F15A_.wvu.FilterData" hidden="1">#REF!</definedName>
    <definedName name="Z_6963484B_0282_48B8_8317_EBF3903C7746_.wvu.FilterData" hidden="1">#REF!</definedName>
    <definedName name="Z_69D06662_5693_4F4C_AFD2_A32734DE2B11_.wvu.FilterData" hidden="1">#REF!</definedName>
    <definedName name="Z_6AE2FF41_261D_4F00_9D6D_F4804D21DDB3_.wvu.FilterData" hidden="1">#REF!</definedName>
    <definedName name="Z_6B67A6A0_1413_448D_98A5_D43F57DEC926_.wvu.FilterData" hidden="1">#REF!</definedName>
    <definedName name="Z_6B73B95E_43C0_4085_B9FE_22A6F30869ED_.wvu.FilterData" hidden="1">#REF!</definedName>
    <definedName name="Z_6BCB3D0F_5DBD_48EF_9460_43FFCBBCD422_.wvu.FilterData" hidden="1">#REF!</definedName>
    <definedName name="Z_6C3174E8_A2D4_4179_AA88_08CB5E7EA480_.wvu.FilterData" hidden="1">#REF!</definedName>
    <definedName name="Z_6CA47E86_B3B9_49E0_9BB0_E98600830225_.wvu.FilterData" hidden="1">#REF!</definedName>
    <definedName name="Z_6CF14753_FB4C_4C53_8AD7_D56F6E280083_.wvu.FilterData" hidden="1">#REF!</definedName>
    <definedName name="Z_6D917413_A3B5_4E5B_9004_56E0184D00F3_.wvu.FilterData" hidden="1">#REF!</definedName>
    <definedName name="Z_6E299587_D8E0_4139_8A2F_67139875A814_.wvu.FilterData" hidden="1">#REF!</definedName>
    <definedName name="Z_6FD7247E_19B7_4029_9F3A_EE01E21A1B67_.wvu.FilterData" hidden="1">#REF!</definedName>
    <definedName name="Z_70C94FA5_FE89_4042_B93F_6AAFC00B0B8D_.wvu.FilterData" hidden="1">#REF!</definedName>
    <definedName name="Z_735B96DC_7219_4D8B_ABAD_220D2B7947CB_.wvu.FilterData" hidden="1">#REF!</definedName>
    <definedName name="Z_7477AF3A_2BAF_4725_8909_5A723A8007EF_.wvu.FilterData" hidden="1">#REF!</definedName>
    <definedName name="Z_769F22F0_2CE4_4330_85CB_1C9A68E8695A_.wvu.Cols" hidden="1">#REF!</definedName>
    <definedName name="Z_779FC938_DF7A_4CF6_94B0_CDCDD6986FF7_.wvu.FilterData" hidden="1">#REF!</definedName>
    <definedName name="Z_77C15715_A4AB_4912_82E3_0F7DB54190C8_.wvu.FilterData" hidden="1">#REF!</definedName>
    <definedName name="Z_78843FEE_592A_4684_AA75_B78B1EF9F038_.wvu.FilterData" hidden="1">#REF!</definedName>
    <definedName name="Z_7990C264_C2FA_4640_A803_28B1D360B5E8_.wvu.FilterData" hidden="1">#REF!</definedName>
    <definedName name="Z_7A398D2C_8D5C_43F0_ACD4_39BBBD17F460_.wvu.FilterData" hidden="1">#REF!</definedName>
    <definedName name="Z_7BCAD35B_48BA_4F56_9D13_DD526F9AC0B8_.wvu.FilterData" hidden="1">#REF!</definedName>
    <definedName name="Z_7C4B07A8_2C5F_4DD5_99EB_9D4251FC0870_.wvu.FilterData" hidden="1">#REF!</definedName>
    <definedName name="Z_7C5D64EB_B280_4DF7_8070_7F6FFC6C118D_.wvu.FilterData" hidden="1">#REF!</definedName>
    <definedName name="Z_7CB778C4_AF6E_4D70_BAFD_ACCBAF83FC37_.wvu.FilterData" hidden="1">#REF!</definedName>
    <definedName name="Z_7DCC4356_81CF_48CE_B7EB_F916460AE99C_.wvu.FilterData" hidden="1">#REF!</definedName>
    <definedName name="Z_80BB6A2B_9544_4672_8398_FF4DA23DF7E3_.wvu.FilterData" hidden="1">#REF!</definedName>
    <definedName name="Z_82B9C43D_DB96_4397_AB1F_50E5A3A51795_.wvu.FilterData" hidden="1">#REF!</definedName>
    <definedName name="Z_82C8496E_E420_4D06_A8C1_E376CC09F820_.wvu.FilterData" hidden="1">#REF!</definedName>
    <definedName name="Z_837E5FC6_4281_4107_B0DC_A8F463497E55_.wvu.FilterData" hidden="1">#REF!</definedName>
    <definedName name="Z_83DCEEFF_4705_40AE_8072_0483B5743B5D_.wvu.FilterData" hidden="1">#REF!</definedName>
    <definedName name="Z_847A5FFF_A89C_4897_906B_EE405B25B225_.wvu.FilterData" hidden="1">#REF!</definedName>
    <definedName name="Z_854255C5_1077_459B_B647_AC8F4FD47D3A_.wvu.FilterData" hidden="1">#REF!</definedName>
    <definedName name="Z_85688AD2_A893_478E_9B2F_09B7C42482BA_.wvu.FilterData" hidden="1">#REF!</definedName>
    <definedName name="Z_86E9B424_197E_49CF_BFDA_2932BCEDD971_.wvu.FilterData" hidden="1">#REF!</definedName>
    <definedName name="Z_87D15442_58BD_4F3C_94DE_531020BB2A9F_.wvu.FilterData" hidden="1">#REF!</definedName>
    <definedName name="Z_87D52449_3B5E_4E8B_88A5_E300D9996EC7_.wvu.FilterData" hidden="1">#REF!</definedName>
    <definedName name="Z_889FE9FF_01D3_44AA_A47F_CD9BB14E2F74_.wvu.FilterData" hidden="1">#REF!</definedName>
    <definedName name="Z_8A11493B_31C6_480A_939B_94F8B46F7CAD_.wvu.FilterData" hidden="1">#REF!</definedName>
    <definedName name="Z_8A3676BD_192D_4B28_9F15_641104F7EB84_.wvu.FilterData" hidden="1">#REF!</definedName>
    <definedName name="Z_8AC1FF86_8181_4D33_A09C_D9252642F43D_.wvu.FilterData" hidden="1">#REF!</definedName>
    <definedName name="Z_8BCA58BD_70B7_40CE_A039_A616AAA9DF70_.wvu.FilterData" hidden="1">#REF!</definedName>
    <definedName name="Z_8C04156B_ECE3_4BE6_AE81_B06AC9DDCBBD_.wvu.FilterData" hidden="1">#REF!</definedName>
    <definedName name="Z_8D3BBDE3_D029_48FA_A7B1_266CA3A2B214_.wvu.FilterData" hidden="1">#REF!</definedName>
    <definedName name="Z_8D4E2CE7_B4AE_4487_A6EA_D94B532EF301_.wvu.FilterData" hidden="1">#REF!</definedName>
    <definedName name="Z_8EF961B3_4699_4490_B556_B5887737954D_.wvu.FilterData" hidden="1">#REF!</definedName>
    <definedName name="Z_8F73BF06_066B_4104_83FA_9338D9429A84_.wvu.FilterData" hidden="1">#REF!</definedName>
    <definedName name="Z_91195996_3591_4989_AC51_1CC20C4DA8EA_.wvu.FilterData" hidden="1">#REF!</definedName>
    <definedName name="Z_9337D27C_F450_4E0F_A993_9FA6026031B4_.wvu.FilterData" hidden="1">#REF!</definedName>
    <definedName name="Z_941E78A0_DA15_4559_8D24_47E60F64B332_.wvu.FilterData" hidden="1">#REF!</definedName>
    <definedName name="Z_96F2EE26_6561_4F4C_A5EB_5B153675D529_.wvu.FilterData" hidden="1">#REF!</definedName>
    <definedName name="Z_97D4D5E5_43F4_446C_A651_11999CE73F0D_.wvu.FilterData" hidden="1">#REF!</definedName>
    <definedName name="Z_9B9949C8_0BAA_4B11_A1CA_00EC9D2DC419_.wvu.FilterData" hidden="1">#REF!</definedName>
    <definedName name="Z_9C3E33FF_6562_4D26_BDF3_B29555E64301_.wvu.FilterData" hidden="1">#REF!</definedName>
    <definedName name="Z_9DFA07EB_C6E0_4532_9E8F_13C24B46A1AE_.wvu.FilterData" hidden="1">#REF!</definedName>
    <definedName name="Z_A0DAD961_7197_404E_AC96_B0E615F9E830_.wvu.FilterData" hidden="1">#REF!</definedName>
    <definedName name="Z_A24ACA16_EB04_482F_BB9A_2599E185C3D3_.wvu.FilterData" hidden="1">#REF!</definedName>
    <definedName name="Z_A4633B85_467D_49EB_95E7_E7B11A609631_.wvu.Cols" hidden="1">#REF!,#REF!</definedName>
    <definedName name="Z_A4633B85_467D_49EB_95E7_E7B11A609631_.wvu.Rows" localSheetId="0" hidden="1">#REF!,#REF!</definedName>
    <definedName name="Z_A4633B85_467D_49EB_95E7_E7B11A609631_.wvu.Rows" localSheetId="13" hidden="1">#REF!,#REF!</definedName>
    <definedName name="Z_A4633B85_467D_49EB_95E7_E7B11A609631_.wvu.Rows" localSheetId="15" hidden="1">#REF!,#REF!</definedName>
    <definedName name="Z_A4633B85_467D_49EB_95E7_E7B11A609631_.wvu.Rows" hidden="1">#REF!,#REF!</definedName>
    <definedName name="Z_A4C45DF8_E6D8_4B06_84E7_81A5A9500D55_.wvu.FilterData" hidden="1">#REF!</definedName>
    <definedName name="Z_A52E95D2_430A_43EF_8C82_83878B555090_.wvu.FilterData" hidden="1">#REF!</definedName>
    <definedName name="Z_A564E848_8A16_4DE3_8578_F95B0AFD9DC2_.wvu.FilterData" hidden="1">#REF!</definedName>
    <definedName name="Z_A781204A_C096_4FD9_8686_E749AD880175_.wvu.FilterData" hidden="1">#REF!</definedName>
    <definedName name="Z_A8794A83_181C_4122_B911_4BBD3A571DEC_.wvu.FilterData" hidden="1">#REF!</definedName>
    <definedName name="Z_AA3FC3D4_6E6E_4CE7_81E8_4A7B17AB1715_.wvu.FilterData" hidden="1">#REF!</definedName>
    <definedName name="Z_AAB7394C_3FF8_4265_B8C2_66BBB8B1248C_.wvu.FilterData" hidden="1">#REF!</definedName>
    <definedName name="Z_ABFCADC3_4CF7_48CF_B39D_E5828A75D43E_.wvu.FilterData" hidden="1">#REF!</definedName>
    <definedName name="Z_AC4A34A8_23F5_4C09_A60F_7421B1C74590_.wvu.FilterData" hidden="1">#REF!</definedName>
    <definedName name="Z_AC584ACE_C266_4881_B354_E52E6427C1D4_.wvu.FilterData" hidden="1">#REF!</definedName>
    <definedName name="Z_AD28BEA7_74AD_4668_98DA_B02594AB4A9F_.wvu.FilterData" hidden="1">#REF!</definedName>
    <definedName name="Z_ADDFEFC7_F8D4_4F51_8B45_4DF1B03C1D84_.wvu.FilterData" hidden="1">#REF!</definedName>
    <definedName name="Z_AFC4E5D4_3A50_4BD7_8981_E00CA5601E99_.wvu.FilterData" hidden="1">#REF!</definedName>
    <definedName name="Z_B0364D3E_645F_4033_893D_29F2224BCCD7_.wvu.FilterData" hidden="1">#REF!</definedName>
    <definedName name="Z_B08CF5DC_76DD_45F7_8117_C9FE4CDFE13D_.wvu.FilterData" hidden="1">#REF!</definedName>
    <definedName name="Z_B13DA151_EB04_4E46_A0CB_FABFF9C5DF72_.wvu.FilterData" hidden="1">#REF!</definedName>
    <definedName name="Z_B340090A_7121_4DF7_B8FD_E7BF8654F2EB_.wvu.FilterData" hidden="1">#REF!</definedName>
    <definedName name="Z_B3790809_8402_4639_802D_68CB564D3CAD_.wvu.FilterData" hidden="1">#REF!</definedName>
    <definedName name="Z_B3C1D59A_903F_46DF_8DF2_31381BD91025_.wvu.FilterData" hidden="1">#REF!</definedName>
    <definedName name="Z_B3CDBC94_37F5_4116_BD6E_D5B385C07413_.wvu.FilterData" hidden="1">#REF!</definedName>
    <definedName name="Z_B40719B5_6DD8_41F3_9C61_FA18B7BEC194_.wvu.FilterData" hidden="1">#REF!</definedName>
    <definedName name="Z_B5FB1767_00F1_47E1_979A_38E2CFECCE4E_.wvu.FilterData" hidden="1">#REF!</definedName>
    <definedName name="Z_B6D61CEC_479F_40D2_BFB7_830AFA48121C_.wvu.FilterData" hidden="1">#REF!</definedName>
    <definedName name="Z_B6EA8A04_6067_4CED_8676_4375FC6E4929_.wvu.FilterData" hidden="1">#REF!</definedName>
    <definedName name="Z_B8515688_C072_49D4_80D4_1978E858526D_.wvu.FilterData" hidden="1">#REF!</definedName>
    <definedName name="Z_BB0C7DED_1A2A_447D_AC53_8122CFF9D6F6_.wvu.FilterData" hidden="1">#REF!</definedName>
    <definedName name="Z_BD047219_C723_45AF_B6CE_3194D750F96A_.wvu.FilterData" hidden="1">#REF!</definedName>
    <definedName name="Z_BD9F2785_62CE_454B_8EC4_5B70580F1E90_.wvu.FilterData" hidden="1">#REF!</definedName>
    <definedName name="Z_BF9A441D_91C9_4CBB_A8C6_B1C8DDED0022_.wvu.FilterData" hidden="1">#REF!</definedName>
    <definedName name="Z_BFC54781_86DE_4A03_8DE2_96245227F466_.wvu.FilterData" hidden="1">#REF!</definedName>
    <definedName name="Z_BFD46250_AAC1_4A55_AF46_ED8E09898BF5_.wvu.FilterData" hidden="1">#REF!</definedName>
    <definedName name="Z_C061817B_F471_4B81_90AE_E317DA2C9A58_.wvu.FilterData" hidden="1">#REF!</definedName>
    <definedName name="Z_C131E47D_3396_4B17_9E92_DB888AEA91D5_.wvu.FilterData" hidden="1">#REF!</definedName>
    <definedName name="Z_C1802170_5495_42FB_B728_35CD980B19D6_.wvu.FilterData" hidden="1">#REF!</definedName>
    <definedName name="Z_C26D4D2E_294B_4D2B_871F_2EC8A4E760C7_.wvu.FilterData" hidden="1">#REF!</definedName>
    <definedName name="Z_C3063329_D0D0_4637_A72C_F328A5547CE7_.wvu.FilterData" hidden="1">#REF!</definedName>
    <definedName name="Z_C3D9BAF0_1C78_4CB5_AEF9_0EEE2A9DE669_.wvu.FilterData" hidden="1">#REF!</definedName>
    <definedName name="Z_C4068392_70E2_11D7_882C_000102B7EA93_.wvu.FilterData" hidden="1">#REF!</definedName>
    <definedName name="Z_C52FD69E_5B9C_4D82_B7ED_70C261BE0700_.wvu.FilterData" hidden="1">#REF!</definedName>
    <definedName name="Z_C5C733EB_610D_427A_858C_C033BAAB9779_.wvu.FilterData" hidden="1">#REF!</definedName>
    <definedName name="Z_C6A4B951_CE93_4890_83F3_C23448F2D1D7_.wvu.FilterData" hidden="1">#REF!</definedName>
    <definedName name="Z_C76CCD33_7C08_45FB_9AA2_FEC286E8C541_.wvu.FilterData" hidden="1">#REF!</definedName>
    <definedName name="Z_C8B71C34_C314_4936_BB18_B6D11C7CA539_.wvu.FilterData" hidden="1">#REF!</definedName>
    <definedName name="Z_C9C06A35_3B51_4DE2_AA97_F5650AC53897_.wvu.FilterData" hidden="1">#REF!</definedName>
    <definedName name="Z_CC9625CD_AAA3_4136_9705_36B82D07620E_.wvu.FilterData" hidden="1">#REF!</definedName>
    <definedName name="Z_CCACCE7A_EDA9_4FA4_88F6_AD6D5528E296_.wvu.FilterData" hidden="1">#REF!</definedName>
    <definedName name="Z_CDBBB3DF_C053_4317_9584_CD4D6DEEA688_.wvu.FilterData" hidden="1">#REF!</definedName>
    <definedName name="Z_CDFC9A88_B0BB_44E0_97F8_9097DD382BA5_.wvu.FilterData" hidden="1">#REF!</definedName>
    <definedName name="Z_CEDDC640_EE2A_4435_891D_2BDAE542CFD2_.wvu.FilterData" hidden="1">#REF!</definedName>
    <definedName name="Z_D1A82D5E_68FD_4B68_9784_52B58E5636E7_.wvu.FilterData" hidden="1">#REF!</definedName>
    <definedName name="Z_D1FAB40C_1B34_4F9F_B37A_5127BD88BBAC_.wvu.FilterData" hidden="1">#REF!</definedName>
    <definedName name="Z_D33463D8_B4A5_4DE4_B640_CAF7C4299D90_.wvu.FilterData" hidden="1">#REF!</definedName>
    <definedName name="Z_D6830399_E8F9_4A93_AD4C_0F373575B429_.wvu.FilterData" hidden="1">#REF!</definedName>
    <definedName name="Z_D77BD545_7453_49A9_86C7_0D8CE7EAA505_.wvu.FilterData" hidden="1">#REF!</definedName>
    <definedName name="Z_D7F87DB1_1990_4C3B_B971_3A6FA5D118CD_.wvu.FilterData" hidden="1">#REF!</definedName>
    <definedName name="Z_D8642325_9460_4501_938F_B70C469BB94C_.wvu.FilterData" hidden="1">#REF!</definedName>
    <definedName name="Z_DB5E2E10_5DC2_40A7_BA2F_BA4FCB2CBC8C_.wvu.FilterData" hidden="1">#REF!</definedName>
    <definedName name="Z_DB6923EA_4BB0_4B7E_AA47_83C7BF949F2A_.wvu.FilterData" hidden="1">#REF!</definedName>
    <definedName name="Z_DB98C602_A4A4_4B70_9ED4_358D78C2BD5B_.wvu.FilterData" hidden="1">#REF!</definedName>
    <definedName name="Z_DCEF54AB_2F3C_4138_9518_0AF912DE68F1_.wvu.FilterData" hidden="1">#REF!</definedName>
    <definedName name="Z_DD0EE640_D13F_4234_9EE5_3AFCE632A5F2_.wvu.FilterData" hidden="1">#REF!</definedName>
    <definedName name="Z_DFA9743D_F3CE_4CF4_8864_78598D0D751C_.wvu.FilterData" hidden="1">#REF!</definedName>
    <definedName name="Z_DFE430D0_DD4E_4E40_B190_19BEE9AD0CBC_.wvu.FilterData" hidden="1">#REF!</definedName>
    <definedName name="Z_E2547EDD_D29F_4DEE_98C5_A9AA79B5E613_.wvu.FilterData" hidden="1">#REF!</definedName>
    <definedName name="Z_E62B5FDD_E3DE_49E6_BA80_5948A7E0F370_.wvu.FilterData" hidden="1">#REF!</definedName>
    <definedName name="Z_E65CFA7E_41DA_408C_A2AF_C9D9D211D253_.wvu.FilterData" hidden="1">#REF!</definedName>
    <definedName name="Z_E716EB83_6184_4934_AC9A_F207DFF8271C_.wvu.FilterData" hidden="1">#REF!</definedName>
    <definedName name="Z_E8DA1088_1B70_45BC_9580_AB21C9779799_.wvu.FilterData" hidden="1">#REF!</definedName>
    <definedName name="Z_EA132528_EA87_4E89_88E7_B910C8737820_.wvu.FilterData" hidden="1">#REF!</definedName>
    <definedName name="Z_EACA5552_6A11_454F_9370_90ABEB10D353_.wvu.FilterData" hidden="1">#REF!</definedName>
    <definedName name="Z_EAD327E5_03D5_4FE6_B20C_6C8F8ED20FDA_.wvu.FilterData" hidden="1">#REF!</definedName>
    <definedName name="Z_EC0806A7_F8A5_4AB0_9843_BEFEA068EF84_.wvu.FilterData" hidden="1">#REF!</definedName>
    <definedName name="Z_EC3BDFDA_32DB_46B4_9DB8_447FB9651E99_.wvu.FilterData" hidden="1">#REF!</definedName>
    <definedName name="Z_EC73F126_448D_4348_A573_3BC24AC8795A_.wvu.FilterData" hidden="1">#REF!</definedName>
    <definedName name="Z_EE2FF224_EB99_4F66_89A5_BA724EA24427_.wvu.FilterData" hidden="1">#REF!</definedName>
    <definedName name="Z_EE59C669_DD06_4D54_A54F_AB6454CED5F7_.wvu.FilterData" hidden="1">#REF!</definedName>
    <definedName name="Z_EEB39A19_0FC3_44FD_AFD3_08049C71CA5C_.wvu.FilterData" hidden="1">#REF!</definedName>
    <definedName name="Z_EF0F7889_2C1E_4238_8B7B_8D0D4B99295B_.wvu.FilterData" hidden="1">#REF!</definedName>
    <definedName name="Z_F0BEE053_CC9E_4B75_A7ED_8354A3C87E6D_.wvu.FilterData" hidden="1">#REF!</definedName>
    <definedName name="Z_F1763C82_6D53_4E59_B1FD_6E1B32681758_.wvu.FilterData" hidden="1">#REF!</definedName>
    <definedName name="Z_F2091873_10D4_489F_B19B_F2EFD09E7524_.wvu.FilterData" hidden="1">#REF!</definedName>
    <definedName name="Z_F35BBA14_C940_4E05_8D2F_8EF2382BD8E9_.wvu.FilterData" hidden="1">#REF!</definedName>
    <definedName name="Z_F6A8A1D4_2E27_4066_BF73_DF05C2A1BE54_.wvu.FilterData" hidden="1">#REF!</definedName>
    <definedName name="Z_F6F91436_DB8C_43B9_9601_ADA87F20DA85_.wvu.FilterData" hidden="1">#REF!</definedName>
    <definedName name="Z_F9D42F6D_FBB8_4347_9609_09FB930659C7_.wvu.FilterData" hidden="1">#REF!</definedName>
    <definedName name="Z_FA249B36_5B5A_4A16_9895_DFF5A4371322_.wvu.FilterData" hidden="1">#REF!</definedName>
    <definedName name="Z_FA2BA62A_D02C_47A4_B101_F560E4F5A890_.wvu.FilterData" hidden="1">#REF!</definedName>
    <definedName name="Z_FAE2F684_3BFD_4D9A_A781_817E0C770D03_.wvu.FilterData" hidden="1">#REF!</definedName>
    <definedName name="Z_FB4DC09B_2939_4303_BE5F_7A353FD7CA56_.wvu.FilterData" hidden="1">#REF!</definedName>
    <definedName name="Z_FE91E8DA_1017_4CBC_AA5E_26CB5F0FC9EA_.wvu.FilterData" hidden="1">#REF!</definedName>
    <definedName name="Z_FEC78678_1464_4166_9FC6_867AD5962476_.wvu.FilterData" hidden="1">#REF!</definedName>
    <definedName name="Анализ">#REF!</definedName>
    <definedName name="бд" localSheetId="0" hidden="1">{#N/A,#N/A,FALSE,"ZAP_FEB.XLS "}</definedName>
    <definedName name="бд" localSheetId="12" hidden="1">{#N/A,#N/A,FALSE,"ZAP_FEB.XLS "}</definedName>
    <definedName name="бд" hidden="1">{#N/A,#N/A,FALSE,"ZAP_FEB.XLS "}</definedName>
    <definedName name="Белоруссия">'[8]Destination'!$B$52</definedName>
    <definedName name="Белоруссия__Мозырь">'[8]Destination'!$B$53</definedName>
    <definedName name="Белоруссия__НАФТАН">'[8]Destination'!$B$54</definedName>
    <definedName name="Белоруссия__прочие">'[8]Destination'!$B$55</definedName>
    <definedName name="Босния">'[8]Destination'!$B$17</definedName>
    <definedName name="Бутинге">'[8]Destination'!$B$10</definedName>
    <definedName name="Бутинге__Броды">'[8]Destination'!$B$36</definedName>
    <definedName name="Бутинге__комб.">'[8]Destination'!$B$35</definedName>
    <definedName name="Бутинге__Речица">'[8]Destination'!$B$37</definedName>
    <definedName name="Венгрия">'[8]Destination'!$B$13</definedName>
    <definedName name="Венгрия_контракт">'[8]Destination'!$B$14</definedName>
    <definedName name="Венгрия_спот">'[8]Destination'!$B$15</definedName>
    <definedName name="Венспилс__Херсон">'[8]Destination'!$B$48</definedName>
    <definedName name="Вентспилс">'[8]Destination'!$B$28</definedName>
    <definedName name="Гданьск">'[8]Destination'!$B$26</definedName>
    <definedName name="Германия">'[8]Destination'!$B$27</definedName>
    <definedName name="гнпнп" localSheetId="0" hidden="1">{#N/A,#N/A,FALSE,"ZAP_FEB.XLS "}</definedName>
    <definedName name="гнпнп" localSheetId="12" hidden="1">{#N/A,#N/A,FALSE,"ZAP_FEB.XLS "}</definedName>
    <definedName name="гнпнп" hidden="1">{#N/A,#N/A,FALSE,"ZAP_FEB.XLS "}</definedName>
    <definedName name="_xlnm.Print_Titles" localSheetId="0">'акт №1'!$31:$33</definedName>
    <definedName name="_xlnm.Print_Titles" localSheetId="1">'акт №2'!$23:$25</definedName>
    <definedName name="_xlnm.Print_Titles" localSheetId="16">'масло'!$12:$14</definedName>
    <definedName name="ЗМБ">'[8]Destination'!$C$84</definedName>
    <definedName name="ИИИТОШЩШИНМ" localSheetId="0">'[9]Параметры'!#REF!</definedName>
    <definedName name="ИИИТОШЩШИНМ" localSheetId="13">'[9]Параметры'!#REF!</definedName>
    <definedName name="ИИИТОШЩШИНМ" localSheetId="15">'[9]Параметры'!#REF!</definedName>
    <definedName name="ИИИТОШЩШИНМ">'[9]Параметры'!#REF!</definedName>
    <definedName name="ИТ" localSheetId="0">'[10]мсн'!#REF!</definedName>
    <definedName name="ИТ" localSheetId="13">'[10]мсн'!#REF!</definedName>
    <definedName name="ИТ" localSheetId="15">'[10]мсн'!#REF!</definedName>
    <definedName name="ИТ">'[10]мсн'!#REF!</definedName>
    <definedName name="Кавказ">'[8]Destination'!$B$41</definedName>
    <definedName name="Кавказ__НПЗ">'[8]Destination'!$B$43</definedName>
    <definedName name="Кавказ__Танкер">'[8]Destination'!$B$42</definedName>
    <definedName name="Кавказ__Тихорецкая">'[8]Destination'!$B$44</definedName>
    <definedName name="Китай">'[8]Destination'!$B$49</definedName>
    <definedName name="Китай__Забайкальск">'[8]Destination'!$B$51</definedName>
    <definedName name="Китай__Наушки">'[8]Destination'!$B$50</definedName>
    <definedName name="лимит" localSheetId="0">'[9]Параметры'!#REF!</definedName>
    <definedName name="лимит" localSheetId="13">'[9]Параметры'!#REF!</definedName>
    <definedName name="лимит" localSheetId="15">'[9]Параметры'!#REF!</definedName>
    <definedName name="лимит">'[9]Параметры'!#REF!</definedName>
    <definedName name="Литва__МН__контракт">'[8]Destination'!$B$24</definedName>
    <definedName name="Литва__МН__спот">'[8]Destination'!$B$25</definedName>
    <definedName name="Литва__МН_Броды">'[8]Destination'!$B$47</definedName>
    <definedName name="Литва__МН_комб.">'[8]Destination'!$B$45</definedName>
    <definedName name="Литва__МН_Речица">'[8]Destination'!$B$46</definedName>
    <definedName name="Литва__МН_труба">'[8]Destination'!$B$23</definedName>
    <definedName name="Мурманск">'[8]Destination'!$B$38</definedName>
    <definedName name="Мурманск__НПЗ">'[8]Destination'!$B$40</definedName>
    <definedName name="Мурманск__НПЗ_Витино">'[8]Destination'!$B$39</definedName>
    <definedName name="Новороссийск">'[8]Destination'!$B$9</definedName>
    <definedName name="_xlnm.Print_Area" localSheetId="0">'акт №1'!$A$1:$O$170</definedName>
    <definedName name="_xlnm.Print_Area" localSheetId="11">'акт №10'!$A$1:$P$91</definedName>
    <definedName name="_xlnm.Print_Area" localSheetId="2">'акт №3'!$A$1:$O$47</definedName>
    <definedName name="_xlnm.Print_Area" localSheetId="4">'акт №4'!$A$1:$Q$61</definedName>
    <definedName name="_xlnm.Print_Area" localSheetId="6">'акт №6_1'!$A$1:$P$56</definedName>
    <definedName name="_xlnm.Print_Area" localSheetId="7">'акт №6_2'!$A$1:$P$36</definedName>
    <definedName name="_xlnm.Print_Area" localSheetId="8">'акт №7'!$A$1:$P$82</definedName>
    <definedName name="_xlnm.Print_Area" localSheetId="9">'акт №8'!$A$1:$P$106</definedName>
    <definedName name="_xlnm.Print_Area" localSheetId="10">'акт №9'!$A$1:$P$58</definedName>
    <definedName name="Одесса_НПЗ">'[8]Destination'!$B$29</definedName>
    <definedName name="окно" localSheetId="0">'[9]Параметры'!#REF!</definedName>
    <definedName name="окно" localSheetId="13">'[9]Параметры'!#REF!</definedName>
    <definedName name="окно" localSheetId="15">'[9]Параметры'!#REF!</definedName>
    <definedName name="окно">'[9]Параметры'!#REF!</definedName>
    <definedName name="Параметры" localSheetId="0">'[9]Параметры'!#REF!</definedName>
    <definedName name="Параметры" localSheetId="13">'[9]Параметры'!#REF!</definedName>
    <definedName name="Параметры" localSheetId="15">'[9]Параметры'!#REF!</definedName>
    <definedName name="Параметры">'[9]Параметры'!#REF!</definedName>
    <definedName name="параметры1" localSheetId="0">'[9]Параметры'!#REF!</definedName>
    <definedName name="параметры1" localSheetId="13">'[9]Параметры'!#REF!</definedName>
    <definedName name="параметры1" localSheetId="15">'[9]Параметры'!#REF!</definedName>
    <definedName name="параметры1">'[9]Параметры'!#REF!</definedName>
    <definedName name="параметры2" localSheetId="0">'[9]Параметры'!#REF!</definedName>
    <definedName name="параметры2" localSheetId="13">'[9]Параметры'!#REF!</definedName>
    <definedName name="параметры2" localSheetId="15">'[9]Параметры'!#REF!</definedName>
    <definedName name="параметры2">'[9]Параметры'!#REF!</definedName>
    <definedName name="параметры3" localSheetId="0">'[9]Параметры'!#REF!</definedName>
    <definedName name="параметры3" localSheetId="13">'[9]Параметры'!#REF!</definedName>
    <definedName name="параметры3" localSheetId="15">'[9]Параметры'!#REF!</definedName>
    <definedName name="параметры3">'[9]Параметры'!#REF!</definedName>
    <definedName name="пароль" localSheetId="0">'[9]Параметры'!#REF!</definedName>
    <definedName name="пароль" localSheetId="13">'[9]Параметры'!#REF!</definedName>
    <definedName name="пароль" localSheetId="15">'[9]Параметры'!#REF!</definedName>
    <definedName name="пароль">'[9]Параметры'!#REF!</definedName>
    <definedName name="Польша">'[8]Destination'!$B$12</definedName>
    <definedName name="ППП" localSheetId="0">'[9]Параметры'!#REF!</definedName>
    <definedName name="ППП" localSheetId="13">'[9]Параметры'!#REF!</definedName>
    <definedName name="ППП" localSheetId="15">'[9]Параметры'!#REF!</definedName>
    <definedName name="ППП">'[9]Параметры'!#REF!</definedName>
    <definedName name="пр" localSheetId="0" hidden="1">{#N/A,#N/A,FALSE,"ZAP_FEB.XLS "}</definedName>
    <definedName name="пр" localSheetId="12" hidden="1">{#N/A,#N/A,FALSE,"ZAP_FEB.XLS "}</definedName>
    <definedName name="пр" hidden="1">{#N/A,#N/A,FALSE,"ZAP_FEB.XLS "}</definedName>
    <definedName name="Приморск">'[8]Destination'!$B$11</definedName>
    <definedName name="про" localSheetId="0" hidden="1">{#N/A,#N/A,FALSE,"ZAP_FEB.XLS "}</definedName>
    <definedName name="про" localSheetId="12" hidden="1">{#N/A,#N/A,FALSE,"ZAP_FEB.XLS "}</definedName>
    <definedName name="про" hidden="1">{#N/A,#N/A,FALSE,"ZAP_FEB.XLS "}</definedName>
    <definedName name="Расчет" localSheetId="0" hidden="1">{#N/A,#N/A,FALSE,"ZAP_FEB.XLS "}</definedName>
    <definedName name="Расчет" localSheetId="12" hidden="1">{#N/A,#N/A,FALSE,"ZAP_FEB.XLS "}</definedName>
    <definedName name="Расчет" hidden="1">{#N/A,#N/A,FALSE,"ZAP_FEB.XLS "}</definedName>
    <definedName name="Расчет2" localSheetId="0" hidden="1">{#N/A,#N/A,FALSE,"ZAP_FEB.XLS "}</definedName>
    <definedName name="Расчет2" localSheetId="12" hidden="1">{#N/A,#N/A,FALSE,"ZAP_FEB.XLS "}</definedName>
    <definedName name="Расчет2" hidden="1">{#N/A,#N/A,FALSE,"ZAP_FEB.XLS "}</definedName>
    <definedName name="Расчет3" localSheetId="0" hidden="1">{#N/A,#N/A,FALSE,"ZAP_FEB.XLS "}</definedName>
    <definedName name="Расчет3" localSheetId="12" hidden="1">{#N/A,#N/A,FALSE,"ZAP_FEB.XLS "}</definedName>
    <definedName name="Расчет3" hidden="1">{#N/A,#N/A,FALSE,"ZAP_FEB.XLS "}</definedName>
    <definedName name="Сербия">'[8]Destination'!$B$18</definedName>
    <definedName name="Словакия">'[8]Destination'!$B$20</definedName>
    <definedName name="Словакия_контракт">'[8]Destination'!$B$21</definedName>
    <definedName name="Словакия_спот">'[8]Destination'!$B$22</definedName>
    <definedName name="СНГ">'[8]Destination'!$C$82</definedName>
    <definedName name="Сторон">'[8]Destination'!$C$87</definedName>
    <definedName name="ТК">'[8]Destination'!$C$86</definedName>
    <definedName name="ТН">'[8]Destination'!$C$83</definedName>
    <definedName name="Украина">'[8]Destination'!$B$56</definedName>
    <definedName name="Украина__Галичина">'[8]Destination'!$B$57</definedName>
    <definedName name="Украина__прочие">'[8]Destination'!$B$58</definedName>
    <definedName name="Феодосия__Броды">'[8]Destination'!$B$33</definedName>
    <definedName name="Феодосия__НПЗ">'[8]Destination'!$B$31</definedName>
    <definedName name="Феодосия__Тихорецкая">'[8]Destination'!$B$34</definedName>
    <definedName name="Феодосия__Херсон">'[8]Destination'!$B$32</definedName>
    <definedName name="Феодоссия">'[8]Destination'!$B$30</definedName>
    <definedName name="Хорватия">'[8]Destination'!$B$16</definedName>
    <definedName name="Чехия">'[8]Destination'!$B$19</definedName>
    <definedName name="ЮКОС">'[8]Destination'!$C$85</definedName>
    <definedName name="ЮНГ">'[8]Destination'!$C$81</definedName>
  </definedNames>
  <calcPr fullCalcOnLoad="1"/>
</workbook>
</file>

<file path=xl/sharedStrings.xml><?xml version="1.0" encoding="utf-8"?>
<sst xmlns="http://schemas.openxmlformats.org/spreadsheetml/2006/main" count="3994" uniqueCount="1075">
  <si>
    <t>Утверждаю:</t>
  </si>
  <si>
    <t>по материально-техническому обеспечению</t>
  </si>
  <si>
    <t>ООО "РН - Пурнефтегаз"</t>
  </si>
  <si>
    <t>А К Т  № 1</t>
  </si>
  <si>
    <t>технической аттестации запасов в качестве НЛ</t>
  </si>
  <si>
    <t>Рабочей группой в составе:</t>
  </si>
  <si>
    <t>Председатель комиссии :</t>
  </si>
  <si>
    <t>Начальник УМТО</t>
  </si>
  <si>
    <t>Члены комиссии :</t>
  </si>
  <si>
    <t>Вед.специалист УПБОТиОС</t>
  </si>
  <si>
    <t>А.А. Василенко</t>
  </si>
  <si>
    <t>Вед.специалист ОСПАиО УМТО</t>
  </si>
  <si>
    <t>№ п/п.</t>
  </si>
  <si>
    <t>№ тов.ед.</t>
  </si>
  <si>
    <t xml:space="preserve">Наименование, тип, марка. </t>
  </si>
  <si>
    <t>Ед. изм.</t>
  </si>
  <si>
    <t>Кол-во</t>
  </si>
  <si>
    <t>Кол-во тн.</t>
  </si>
  <si>
    <t xml:space="preserve">Период приобретения/ изготовления месяц, год </t>
  </si>
  <si>
    <t xml:space="preserve">Гарантийный срок хранения </t>
  </si>
  <si>
    <t>Место хранения</t>
  </si>
  <si>
    <t>Отдел заказчик (инициатор закупки)</t>
  </si>
  <si>
    <t>Причина отнесения к НЛ</t>
  </si>
  <si>
    <t>Технические характеристики МТР</t>
  </si>
  <si>
    <t>Предложения о дальнейшем использовании</t>
  </si>
  <si>
    <t>физическое старение</t>
  </si>
  <si>
    <t>списание</t>
  </si>
  <si>
    <t>Итого:</t>
  </si>
  <si>
    <t>Выводы комиссии:</t>
  </si>
  <si>
    <t>Подписи:</t>
  </si>
  <si>
    <t>Муфта сливная МС-50</t>
  </si>
  <si>
    <t>ШТ</t>
  </si>
  <si>
    <t>Учетная цена за единицу (без НДС)</t>
  </si>
  <si>
    <t>Резьба 2 (Ду50)</t>
  </si>
  <si>
    <t>Муфта переходная 15х25</t>
  </si>
  <si>
    <t>Муфта переходная 20х25</t>
  </si>
  <si>
    <t>Муфта переходная 20х32</t>
  </si>
  <si>
    <t>Угольник Д-20</t>
  </si>
  <si>
    <t>Угольник 25х25</t>
  </si>
  <si>
    <t>Муфта К-41</t>
  </si>
  <si>
    <t>Шнур асбестовый ШАОН, D=2</t>
  </si>
  <si>
    <t>Шнур асбест, ШАОН 4,0</t>
  </si>
  <si>
    <t>Песок пескоструйный кварц 0,16-0,25 мм</t>
  </si>
  <si>
    <t>Асботpуба</t>
  </si>
  <si>
    <t>Стеклоблок</t>
  </si>
  <si>
    <t>Витpаж</t>
  </si>
  <si>
    <t>Витpаж дверной</t>
  </si>
  <si>
    <t>М</t>
  </si>
  <si>
    <t>КГ</t>
  </si>
  <si>
    <t>Т</t>
  </si>
  <si>
    <t>3308020000251П040</t>
  </si>
  <si>
    <t>3309010000190П041</t>
  </si>
  <si>
    <t>Блок дверной ДГ 21х0,8</t>
  </si>
  <si>
    <t>Блок дверной с фил ,полотном (ПЖКХ)</t>
  </si>
  <si>
    <t>3404010100730П043</t>
  </si>
  <si>
    <t>Блок балконный (2200х900)мм</t>
  </si>
  <si>
    <t>Блок оконный деревянный (1180х1600)</t>
  </si>
  <si>
    <t>Ручки</t>
  </si>
  <si>
    <t>Раковина п/м</t>
  </si>
  <si>
    <t>Ревизия ПВХ 110</t>
  </si>
  <si>
    <t>Уголок оконный</t>
  </si>
  <si>
    <t>Рельсы подкрановых путей б/у</t>
  </si>
  <si>
    <t>Клапан к смывному бачку</t>
  </si>
  <si>
    <t>Блок оконный 2,47*1,16 (ПЖКХ)</t>
  </si>
  <si>
    <t>Б500007521566П041</t>
  </si>
  <si>
    <t>9902299900042П041</t>
  </si>
  <si>
    <t>КМП</t>
  </si>
  <si>
    <t>ТН</t>
  </si>
  <si>
    <t>ПАР</t>
  </si>
  <si>
    <t>2701060100373П041</t>
  </si>
  <si>
    <t>4001010226460П141</t>
  </si>
  <si>
    <t>- РСС Косынка белая</t>
  </si>
  <si>
    <t>ПАЧ</t>
  </si>
  <si>
    <t>3101020200361П041</t>
  </si>
  <si>
    <t>Полиэтилен б/у</t>
  </si>
  <si>
    <t>Коммутатор 13,3734</t>
  </si>
  <si>
    <t>Катушка Б-114</t>
  </si>
  <si>
    <t>Крюк Кч-1,0 тн</t>
  </si>
  <si>
    <t>Клапан фоpсунка</t>
  </si>
  <si>
    <t>Насос КАМА-10</t>
  </si>
  <si>
    <t>Поплавок 9507-02-12,000</t>
  </si>
  <si>
    <t>Гайка М56х4 ПШГН 06,046</t>
  </si>
  <si>
    <t>Седло С термоупрочнением 1403М,008</t>
  </si>
  <si>
    <t>Блок пневмораспределител, 14073,95,550Сб</t>
  </si>
  <si>
    <t>Предохранитель</t>
  </si>
  <si>
    <t>Клин МА 11057-300С-05</t>
  </si>
  <si>
    <t>Заготовка чугунная ф160-90 СЧ 20</t>
  </si>
  <si>
    <t>Гайка 20х80 к pельсам Р-70</t>
  </si>
  <si>
    <t>Ячейка КДЛ б/у</t>
  </si>
  <si>
    <t>Поковка 500</t>
  </si>
  <si>
    <t>Батарейка UPS 12V б/у (зачист)</t>
  </si>
  <si>
    <t>Колесная пара ходовой тележки б/у</t>
  </si>
  <si>
    <t>Крюковая подвеска R40ТГЛ%36052 б/у</t>
  </si>
  <si>
    <t>Рукавицы брезентовые с брезент н</t>
  </si>
  <si>
    <t>Костюм энциф.</t>
  </si>
  <si>
    <t>Колпак медицинский бязь</t>
  </si>
  <si>
    <t>Костюм лет жен Оливия р, 88-92/158-164</t>
  </si>
  <si>
    <t>Шарик ф15,875</t>
  </si>
  <si>
    <t>Шарик ф12,7</t>
  </si>
  <si>
    <t>Хомут В-4</t>
  </si>
  <si>
    <t>Соединитель С-3</t>
  </si>
  <si>
    <t>Втулка чуг, литье 320х240х325</t>
  </si>
  <si>
    <t>Втулка чуг, литье 400х250х325</t>
  </si>
  <si>
    <t>Заготовка чугунная ф 245х180 СЧ-20</t>
  </si>
  <si>
    <t>Заготовка чугунная ф 250-180 СЧ 20</t>
  </si>
  <si>
    <t>Катушка алюминиевая</t>
  </si>
  <si>
    <t>Плашка 127 ПКР 550 М,01,00,001-02</t>
  </si>
  <si>
    <t>Винт гребной</t>
  </si>
  <si>
    <t>Болт М10х66 пов,кулака 2101</t>
  </si>
  <si>
    <t>Диск торм,ВАЗ 2101</t>
  </si>
  <si>
    <t>Держатель обивки салонаВаз 2105,2121,2108</t>
  </si>
  <si>
    <t>Муфта магнитная Ха 5,125,000 СБ</t>
  </si>
  <si>
    <t>Асбокартон</t>
  </si>
  <si>
    <t>Шнур асбестовый ШАОН 20</t>
  </si>
  <si>
    <t>Когти КМ-1</t>
  </si>
  <si>
    <t>Пpофиль резиновый</t>
  </si>
  <si>
    <t>Инструмент подъемный OECO-A</t>
  </si>
  <si>
    <t>Головка насосная</t>
  </si>
  <si>
    <t>Локтайл, 620-50мл</t>
  </si>
  <si>
    <t>Нож к зенкеру 38х19х57</t>
  </si>
  <si>
    <t>Сода кальционированная</t>
  </si>
  <si>
    <t>Рамка деревян,(ПЖКХ)</t>
  </si>
  <si>
    <t>Кольцо переходное 1020х21-1020х10</t>
  </si>
  <si>
    <t>Контрогайка Ду 15</t>
  </si>
  <si>
    <t>Фильтр сливной</t>
  </si>
  <si>
    <t>Соединение СТ 14</t>
  </si>
  <si>
    <t>Ниппель Ду 20</t>
  </si>
  <si>
    <t>Муфта КМА</t>
  </si>
  <si>
    <t>Опора СВ 9,5-2а</t>
  </si>
  <si>
    <t>Кольцо (298,02,015,06)</t>
  </si>
  <si>
    <t>Рельс Р-65</t>
  </si>
  <si>
    <t>Угольник</t>
  </si>
  <si>
    <t>Колодец</t>
  </si>
  <si>
    <t>Колодец 1814-24-3</t>
  </si>
  <si>
    <t>Аккумулятор АКБ 7-12, 12В, 7А/ч</t>
  </si>
  <si>
    <t>Ломкая муфта 93 002А</t>
  </si>
  <si>
    <t>Муфта вторичная KD501</t>
  </si>
  <si>
    <t>Муфта вторичная KD 501,1</t>
  </si>
  <si>
    <t>"________"_______________2013 год</t>
  </si>
  <si>
    <t>"_______"______________2013 г.</t>
  </si>
  <si>
    <t>Заместитель генерального директора</t>
  </si>
  <si>
    <t>__________________А.Н.Семенченко</t>
  </si>
  <si>
    <t>Учетная цена за единицу</t>
  </si>
  <si>
    <t xml:space="preserve">0705030000013П043  </t>
  </si>
  <si>
    <t>не установлен</t>
  </si>
  <si>
    <t>12 мес.</t>
  </si>
  <si>
    <t xml:space="preserve">моральное и физическое </t>
  </si>
  <si>
    <t>отсутствует оборудование для использования</t>
  </si>
  <si>
    <t>ПЖКХ</t>
  </si>
  <si>
    <t>отсутствие востребованности в основной деятельности</t>
  </si>
  <si>
    <t>ОГТеп</t>
  </si>
  <si>
    <t>закупалась для УЖКХ</t>
  </si>
  <si>
    <t>ОГМех</t>
  </si>
  <si>
    <t>без срока</t>
  </si>
  <si>
    <t>моральное старение</t>
  </si>
  <si>
    <t>возврат ПЖКХ</t>
  </si>
  <si>
    <t>24 мес.</t>
  </si>
  <si>
    <t>разукомплектованность, отсутствие товарного вида</t>
  </si>
  <si>
    <t>Выкуп СОХ, изменение проекта</t>
  </si>
  <si>
    <t>УОС</t>
  </si>
  <si>
    <t>срок хранения 1 год,срок службы 3 года по ГОСТ 23166-99 "Блоки оконные"</t>
  </si>
  <si>
    <t>наличие коррозийных повреждений</t>
  </si>
  <si>
    <t>возврат ПЖКХ в 2008 году</t>
  </si>
  <si>
    <t>1 год</t>
  </si>
  <si>
    <t>Не восстребовано в производстве</t>
  </si>
  <si>
    <t>возврат (демонтаж подкрановых путей)</t>
  </si>
  <si>
    <t>технически устаревшая модель, отсутствует оборудование для использования</t>
  </si>
  <si>
    <t>ввиду морального старения не пригодны к применению по назначению</t>
  </si>
  <si>
    <t>Отсутствие востребованности в основной деятельности</t>
  </si>
  <si>
    <t>невостребованность в основной деятельности</t>
  </si>
  <si>
    <t>невостребовано по основной деятельности</t>
  </si>
  <si>
    <t>закупалось для ЦУПО</t>
  </si>
  <si>
    <t>Отсутствие востребованности в основной и инвестиционной деятельности</t>
  </si>
  <si>
    <t>Данные МТР оприходованы при списании и демонтаже сломанного крана. Данное оборудование в РН-Пурнефтегаз не используется. Наличие коррозийных поврежедний.</t>
  </si>
  <si>
    <t>демонтажа списанного крана</t>
  </si>
  <si>
    <t>отсутствие товарного вида (деревянные перегородки и стены отсутствуют)</t>
  </si>
  <si>
    <t>демонтаж адм.здания на УМТОиКО</t>
  </si>
  <si>
    <t>наличие повреждений в виде трещин</t>
  </si>
  <si>
    <t>ОГМех (по заявки ЦУПО)</t>
  </si>
  <si>
    <t>укомплектование магазина на СТО</t>
  </si>
  <si>
    <t>не восстребовано в производстве</t>
  </si>
  <si>
    <t>закупалась для ЦУПО</t>
  </si>
  <si>
    <t>УТТ</t>
  </si>
  <si>
    <t>5 лет</t>
  </si>
  <si>
    <t>отсутствие востребованности в производственном процессе</t>
  </si>
  <si>
    <t>истек срок гарантийного хранения</t>
  </si>
  <si>
    <t>УЭ</t>
  </si>
  <si>
    <t>невостребованно в основной деятельности (ЗИП к УЭЦН)</t>
  </si>
  <si>
    <t>УДНГиК (ПТО по заявке ППР ЭПУ ЦУПО)</t>
  </si>
  <si>
    <t>затвердение консистенции</t>
  </si>
  <si>
    <t xml:space="preserve">4804010200070П043 </t>
  </si>
  <si>
    <t>4804010300431П043</t>
  </si>
  <si>
    <t xml:space="preserve">4804010300432П043 </t>
  </si>
  <si>
    <t xml:space="preserve">4804010300433П043 </t>
  </si>
  <si>
    <t>4804990000013П043</t>
  </si>
  <si>
    <t>4804990000015П043</t>
  </si>
  <si>
    <t xml:space="preserve">Б599009212101П043  </t>
  </si>
  <si>
    <t xml:space="preserve">2806040000550П043 </t>
  </si>
  <si>
    <t>2806040000570П043</t>
  </si>
  <si>
    <t>3301020000190П043</t>
  </si>
  <si>
    <t>3309010000210П043</t>
  </si>
  <si>
    <t>3309010000220П043</t>
  </si>
  <si>
    <t>3404010100370П043</t>
  </si>
  <si>
    <t>3404010100371П043</t>
  </si>
  <si>
    <t>3404010200410П043</t>
  </si>
  <si>
    <t>4606010100270П043</t>
  </si>
  <si>
    <t>4802030000051П043</t>
  </si>
  <si>
    <t>4804019900200П043</t>
  </si>
  <si>
    <t>5011000000201П043</t>
  </si>
  <si>
    <t xml:space="preserve">9902031500010П043 </t>
  </si>
  <si>
    <t>Б950004917058П043</t>
  </si>
  <si>
    <t xml:space="preserve">Б986006102021П043 </t>
  </si>
  <si>
    <t>0998019900151П043</t>
  </si>
  <si>
    <t>0998019900161П043</t>
  </si>
  <si>
    <t>Б599009217004П043</t>
  </si>
  <si>
    <t>0599060000030П043</t>
  </si>
  <si>
    <t>0599060000040П043</t>
  </si>
  <si>
    <t>0801130100090П043</t>
  </si>
  <si>
    <t>0599060000540П043</t>
  </si>
  <si>
    <t>2203010200540П043</t>
  </si>
  <si>
    <t>9902170000010П043</t>
  </si>
  <si>
    <t>9902180000010П043</t>
  </si>
  <si>
    <t>9902360300050П043</t>
  </si>
  <si>
    <t>Б120006615181П043</t>
  </si>
  <si>
    <t>Б530008028014П043</t>
  </si>
  <si>
    <t>Б680003604201П043</t>
  </si>
  <si>
    <t>Б700006608665П043</t>
  </si>
  <si>
    <t>0698990000680П043</t>
  </si>
  <si>
    <t>0705040000040П043</t>
  </si>
  <si>
    <t>0801049801090П043</t>
  </si>
  <si>
    <t>0801119800141П043</t>
  </si>
  <si>
    <t>0802019801340П043</t>
  </si>
  <si>
    <t>0802029800700П043</t>
  </si>
  <si>
    <t xml:space="preserve"> 0802069800720П043</t>
  </si>
  <si>
    <t>0901010104460П043</t>
  </si>
  <si>
    <t>0998011500060П043</t>
  </si>
  <si>
    <t>1707980000200П043</t>
  </si>
  <si>
    <t>2203010200570П043</t>
  </si>
  <si>
    <t>2203010200641П043</t>
  </si>
  <si>
    <t>2203010302790П043</t>
  </si>
  <si>
    <t>2203010416410П043</t>
  </si>
  <si>
    <t>2203010806190П043</t>
  </si>
  <si>
    <t>2203011003230П043</t>
  </si>
  <si>
    <t>2509079800580П043</t>
  </si>
  <si>
    <t>2806040000100П043</t>
  </si>
  <si>
    <t>2806040000290П043</t>
  </si>
  <si>
    <t>4004060300050П043</t>
  </si>
  <si>
    <t>5012050000030П043</t>
  </si>
  <si>
    <t>Б660005509875П043</t>
  </si>
  <si>
    <t>Б669005511556П043</t>
  </si>
  <si>
    <t>Б669005511587П043</t>
  </si>
  <si>
    <t>Б900002213617П043</t>
  </si>
  <si>
    <t>5405100000140П043</t>
  </si>
  <si>
    <t>0201081100020П043</t>
  </si>
  <si>
    <t>0502052200011П043</t>
  </si>
  <si>
    <t>0704020000040П043</t>
  </si>
  <si>
    <t>2505980000710П043</t>
  </si>
  <si>
    <t>4704030200451П043</t>
  </si>
  <si>
    <t>Б171209112046П043</t>
  </si>
  <si>
    <t>Б639007810016П043</t>
  </si>
  <si>
    <t>0315010000020П043</t>
  </si>
  <si>
    <t>5011000000200П043</t>
  </si>
  <si>
    <t>0799000001061П043</t>
  </si>
  <si>
    <t>Б131606010341П043</t>
  </si>
  <si>
    <t>1203010101001П043</t>
  </si>
  <si>
    <t>Б171506011002П043</t>
  </si>
  <si>
    <t>Б171506012002П043</t>
  </si>
  <si>
    <t>Б171506012013П043</t>
  </si>
  <si>
    <t>У01600000064120 Скл.6 реал.нев.обор.СКС Парыгин (Турм</t>
  </si>
  <si>
    <t>У01600000051015 Скл.4 Парыгин В.А. (Червякова Л.Г.</t>
  </si>
  <si>
    <t>У01600000061015 УМТО Скл. 6  Парыгин В.В.(Турмасова)</t>
  </si>
  <si>
    <t>У01600000071015 Скл.1КапстрСАРЕХ Ажогин (Червякова Л.Г.)</t>
  </si>
  <si>
    <t xml:space="preserve">У01600000024120 Скл.8реал.нев.оборСКС Скоробог (Мацы </t>
  </si>
  <si>
    <t>МНХ: У01600000021015 - УМТО Скл. 8  СкоробогатовА.А-Мацык Е.И.</t>
  </si>
  <si>
    <t>МНХ: У01600000051015 - УМТО Скл. 4  Парыгин В.А(Червякова Л.Г.</t>
  </si>
  <si>
    <t>МНХ: У01600000071015 - УМТО Скл. 1 Ажогин Д.А.((Червякова Л.Г.)</t>
  </si>
  <si>
    <t>У01600000081015 УМТО Скл. 7  Ажогин Д.А.(БегасВ.Н.)</t>
  </si>
  <si>
    <t>У01600000091015 УМТО Скл. 5  Парыгин В.А.(Ясковец Н.З.)</t>
  </si>
  <si>
    <t>А.Н. Алексеев</t>
  </si>
  <si>
    <t>И.В. Федорова</t>
  </si>
  <si>
    <t>ОРС</t>
  </si>
  <si>
    <t>Отсутствие в Обществе техники. "ПНГ-Траспорт" в выкупе отказался</t>
  </si>
  <si>
    <t>Б971004903101П041</t>
  </si>
  <si>
    <t>Ванна</t>
  </si>
  <si>
    <t>Муфта сливная МС-80</t>
  </si>
  <si>
    <t>Муфта сливная МС-2</t>
  </si>
  <si>
    <t>Ремень к компрессору Б=2240Т</t>
  </si>
  <si>
    <t>Ремень к буровому насосу  PZG</t>
  </si>
  <si>
    <t>Реле аваpийное</t>
  </si>
  <si>
    <t>Ремень С(В) 2800</t>
  </si>
  <si>
    <t>Ремень клиновый ГОСТ 1284-8 В2120</t>
  </si>
  <si>
    <t>Ремень 1400</t>
  </si>
  <si>
    <t>Ремень 1030х8,5х8</t>
  </si>
  <si>
    <t>Ремень В(Б) 1800</t>
  </si>
  <si>
    <t>Ремень 11х10 1775</t>
  </si>
  <si>
    <t>Ремень вентилят, 11х10х1400</t>
  </si>
  <si>
    <t>Ремень вент,11х10х1400</t>
  </si>
  <si>
    <t>Ремень вентилят, 8,5х8х1250</t>
  </si>
  <si>
    <t>Ремень вент, 8,5х8х1250</t>
  </si>
  <si>
    <t>Ремень разный</t>
  </si>
  <si>
    <t>Ремень С(В)-6300 хл</t>
  </si>
  <si>
    <t>Ремень С(В)-5300 хл</t>
  </si>
  <si>
    <t>Ремень С(В)-6000 хл</t>
  </si>
  <si>
    <t>Ремень клиновой С(В) 6000</t>
  </si>
  <si>
    <t>Ремень клиновой А2800</t>
  </si>
  <si>
    <t>Ремень А-1000</t>
  </si>
  <si>
    <t>Ремень клиновый  Z(О) 900</t>
  </si>
  <si>
    <t>Ремень клиновый ГОСТ 1284-8 С 2240</t>
  </si>
  <si>
    <t>0705030000011П043</t>
  </si>
  <si>
    <t>0705030000021П043</t>
  </si>
  <si>
    <t>0705030000060П043</t>
  </si>
  <si>
    <t>МНХ: У01600000061015 - УМТО Скл. 6  Парыгин В.В. (Турмасова)</t>
  </si>
  <si>
    <t>Б861009116612П043</t>
  </si>
  <si>
    <t>0801069803190П043</t>
  </si>
  <si>
    <t>2502069900120П043</t>
  </si>
  <si>
    <t>2805020000290П043</t>
  </si>
  <si>
    <t>2805020000340П043</t>
  </si>
  <si>
    <t>2805020000361П043</t>
  </si>
  <si>
    <t>2805020000421П043</t>
  </si>
  <si>
    <t>2805020000451П043</t>
  </si>
  <si>
    <t>2805020000470П043</t>
  </si>
  <si>
    <t>2805020000480П043</t>
  </si>
  <si>
    <t>2805020000481П043</t>
  </si>
  <si>
    <t>2805020000570П043</t>
  </si>
  <si>
    <t>2805020000573П043</t>
  </si>
  <si>
    <t>2805020000620П043</t>
  </si>
  <si>
    <t xml:space="preserve"> 2805020000641П043</t>
  </si>
  <si>
    <t>2805020000660П043</t>
  </si>
  <si>
    <t>2805020000670П043</t>
  </si>
  <si>
    <t>2805020000671П043</t>
  </si>
  <si>
    <t>2805020000730П043</t>
  </si>
  <si>
    <t>2805020000750П043</t>
  </si>
  <si>
    <t>2805020000780П043</t>
  </si>
  <si>
    <t xml:space="preserve"> 2805020000810П043</t>
  </si>
  <si>
    <t>И.Ш. Изикаев</t>
  </si>
  <si>
    <t>Вед. специалист ОКОиМ УКС</t>
  </si>
  <si>
    <t>Вед. специалист ПТО ТУ</t>
  </si>
  <si>
    <t>И.В. Афийчук</t>
  </si>
  <si>
    <t>Специалист ОГМех</t>
  </si>
  <si>
    <t>О.В. Степанова</t>
  </si>
  <si>
    <t>Э.П. Глухов</t>
  </si>
  <si>
    <t>моральное и физическое старение</t>
  </si>
  <si>
    <t>МНХ: У01600000091015 - УМТО Скл. 58  Парыгин В.А. (Ясковец Н.З.)</t>
  </si>
  <si>
    <t>4001010226300П143</t>
  </si>
  <si>
    <t>4001010226310П143</t>
  </si>
  <si>
    <t>4001010226450П143</t>
  </si>
  <si>
    <t>4001010226440П143</t>
  </si>
  <si>
    <t>4001010226430П143</t>
  </si>
  <si>
    <t>4001010226420П143</t>
  </si>
  <si>
    <t>4001010226410П143</t>
  </si>
  <si>
    <t>4001010226400П143</t>
  </si>
  <si>
    <t>4001010226390П143</t>
  </si>
  <si>
    <t>4001010226380П143</t>
  </si>
  <si>
    <t>4001010226370П143</t>
  </si>
  <si>
    <t>4001010226360П143</t>
  </si>
  <si>
    <t>4001010226350П143</t>
  </si>
  <si>
    <t>4001010226340П143</t>
  </si>
  <si>
    <t>4001010226330П143</t>
  </si>
  <si>
    <t>4001010226320П143</t>
  </si>
  <si>
    <t>4001030200310П043</t>
  </si>
  <si>
    <t>4001030200320П043</t>
  </si>
  <si>
    <t>4001030200330П043</t>
  </si>
  <si>
    <t>4001030200340П043</t>
  </si>
  <si>
    <t>4001030200350П043</t>
  </si>
  <si>
    <t>4001030200360П043</t>
  </si>
  <si>
    <t>4001030200370П043</t>
  </si>
  <si>
    <t>4001030200380П043</t>
  </si>
  <si>
    <t>4001030200390П043</t>
  </si>
  <si>
    <t>4001030200400П043</t>
  </si>
  <si>
    <t>4001030200410П043</t>
  </si>
  <si>
    <t>4001030200430П043</t>
  </si>
  <si>
    <t>4001030200440П043</t>
  </si>
  <si>
    <t>4001030200450П043</t>
  </si>
  <si>
    <t>4001030200480П043</t>
  </si>
  <si>
    <t>4001030202000П043</t>
  </si>
  <si>
    <t>4001030202160П043</t>
  </si>
  <si>
    <t>4001040600400П043</t>
  </si>
  <si>
    <t>4001040600420П043</t>
  </si>
  <si>
    <t>4001040600430П043</t>
  </si>
  <si>
    <t>4001040600440П043</t>
  </si>
  <si>
    <t>4001040600450П043</t>
  </si>
  <si>
    <t>4001040600460П043</t>
  </si>
  <si>
    <t>4002040015010П043</t>
  </si>
  <si>
    <t>4002040015020П043</t>
  </si>
  <si>
    <t>4002040015030П043</t>
  </si>
  <si>
    <t>4002040015040П043</t>
  </si>
  <si>
    <t>4002040015050П043</t>
  </si>
  <si>
    <t>4002040015060П043</t>
  </si>
  <si>
    <t>4002050000180П043</t>
  </si>
  <si>
    <t>4002050000190П043</t>
  </si>
  <si>
    <t>4003040000010П043</t>
  </si>
  <si>
    <t>4003060000020П043</t>
  </si>
  <si>
    <t>4003060000022П043</t>
  </si>
  <si>
    <t>4004050300040П043</t>
  </si>
  <si>
    <t>4004050300090П043</t>
  </si>
  <si>
    <t>4004050300170П043</t>
  </si>
  <si>
    <t>Б570001010001П043</t>
  </si>
  <si>
    <t>Б570001010431П043</t>
  </si>
  <si>
    <t>УОТПиЭБ (для ОРС )</t>
  </si>
  <si>
    <t>специализированная одежда для предприятий общепита</t>
  </si>
  <si>
    <t>2 года</t>
  </si>
  <si>
    <t>отсутствие востребованности в производственной деятельности</t>
  </si>
  <si>
    <t>не соответствует корпоративному стилю</t>
  </si>
  <si>
    <t>УОТПиЭБ возврат со складов м/р</t>
  </si>
  <si>
    <t>исключены с норм выдачи</t>
  </si>
  <si>
    <t>Костюм лет жен Оливия р, 88-92/170-175</t>
  </si>
  <si>
    <t>Костюм лет жен Оливия р, 88-92/182-188</t>
  </si>
  <si>
    <t>Костюм лет жен Оливия р, 96-100/158-164</t>
  </si>
  <si>
    <t>Костюм лет жен Оливия р, 96-100/170-176</t>
  </si>
  <si>
    <t>Костюм лет жен Оливия р, 96-100/182-188</t>
  </si>
  <si>
    <t>Костюм лет жен Оливия р, 104-108/158-164</t>
  </si>
  <si>
    <t>Костюм лет жен Оливия р, 104-108/170-176</t>
  </si>
  <si>
    <t>Костюм лет жен Оливия р, 104-108/182-188</t>
  </si>
  <si>
    <t>Костюм лет жен Оливия р, 112-116/158-164</t>
  </si>
  <si>
    <t>Костюм лет жен Оливия р, 112-116/170-176</t>
  </si>
  <si>
    <t>Костюм лет жен Оливия р, 112-116/182-188</t>
  </si>
  <si>
    <t>Костюм лет жен Оливия р, 120-124/158-164</t>
  </si>
  <si>
    <t>Костюм лет жен Оливия р, 120-124/170-176</t>
  </si>
  <si>
    <t>Костюм лет жен Оливия р, 128-132/158-164</t>
  </si>
  <si>
    <t>Костюм лет жен Оливия р, 128-132/170-176</t>
  </si>
  <si>
    <t>Костюм лет жен Оливия р, 128-132/182-188</t>
  </si>
  <si>
    <t>Халат жен мед тип А 88-92/158-164</t>
  </si>
  <si>
    <t>Халат жен мед тип А 88-92/170-176</t>
  </si>
  <si>
    <t>Халат жен мед тип А 88-92/182-188</t>
  </si>
  <si>
    <t>Халат жен мед тип А 96-100/158-164</t>
  </si>
  <si>
    <t>Халат жен мед тип А 96-100/170-176</t>
  </si>
  <si>
    <t>Халат жен мед тип А 96-100/182-188</t>
  </si>
  <si>
    <t>Халат жен мед тип А 104-108/158-164</t>
  </si>
  <si>
    <t>Халат жен мед тип А 104-108/170-176</t>
  </si>
  <si>
    <t>Халат жен мед тип А 104-108/182-188</t>
  </si>
  <si>
    <t>Халат жен мед тип А 112-116/158-164</t>
  </si>
  <si>
    <t>Халат жен мед тип А 112-116/170-176</t>
  </si>
  <si>
    <t>Халат жен мед тип А 120-124/158-164</t>
  </si>
  <si>
    <t>Халат жен мед тип А 120-124/170-176</t>
  </si>
  <si>
    <t>Халат жен мед тип А 120-124/182-188</t>
  </si>
  <si>
    <t>Халат жен мед тип А 128-132/158-164</t>
  </si>
  <si>
    <t>Халат жен мед тип А 128-132/170-176</t>
  </si>
  <si>
    <t>Халат жен мед тип А 128-132/182-188</t>
  </si>
  <si>
    <t>Брюки лет жен, р, 88-92/158-164</t>
  </si>
  <si>
    <t>Брюки лет жен, р, 104-108/182-188</t>
  </si>
  <si>
    <t>Брюки лет жен, р, 112-116/170-176</t>
  </si>
  <si>
    <t>Брюки лет жен, р, 120-124/170-176</t>
  </si>
  <si>
    <t>Брюки лет жен, р, 128-132/182-188</t>
  </si>
  <si>
    <t>Брюки лет жен, р, 96-100/170-176</t>
  </si>
  <si>
    <t>И.В. Фёдорова</t>
  </si>
  <si>
    <t xml:space="preserve">Инвентаризационная опись ТМЦ </t>
  </si>
  <si>
    <t>Инвентаризационная опись ТМЦ №8 от 05.03.2012</t>
  </si>
  <si>
    <t>Инвентаризационная опись ТМЦ №5 от 05.03.2012</t>
  </si>
  <si>
    <t>Сапоги зим муж арт, М-24 р,40</t>
  </si>
  <si>
    <t>Сапоги зим муж арт, М-24 р,41</t>
  </si>
  <si>
    <t>Сапоги зим муж арт, М-24 р,42</t>
  </si>
  <si>
    <t>Сапоги зим муж арт, М-24 р,43</t>
  </si>
  <si>
    <t>Сапоги зим муж арт, М-24 р,44</t>
  </si>
  <si>
    <t>Сапоги зим муж арт, М-24 р,45</t>
  </si>
  <si>
    <t>Туфли сабо жен р,38</t>
  </si>
  <si>
    <t>Туфли сабо жен р,39</t>
  </si>
  <si>
    <t>Колпак поваpской</t>
  </si>
  <si>
    <t>Колпак х/б</t>
  </si>
  <si>
    <t>Рукавицы НМС</t>
  </si>
  <si>
    <t>Рукавицы х/б с брезентовым наладонником</t>
  </si>
  <si>
    <t xml:space="preserve">                                      </t>
  </si>
  <si>
    <t>разукомплектованность (отсутствуют комплектующие), отсутствие товарного вида (часть умывальников разбита)</t>
  </si>
  <si>
    <t>вторичное сырье</t>
  </si>
  <si>
    <t>наличие коррозийных повреждений, отсутвие товарного вида</t>
  </si>
  <si>
    <t>списание, перевод в металлом</t>
  </si>
  <si>
    <t>Моральное старение, отсутствие востребованности в основной деятельности</t>
  </si>
  <si>
    <t>часть рамок имеют повреждения, разбита стеклянная поверхность</t>
  </si>
  <si>
    <t>В связи с изменением проекта  не востребован на объектах КС, результате длительного хранения пришел в негодоность</t>
  </si>
  <si>
    <t>потеря эластичности, наличие протертости ткани в результате длительного хранения</t>
  </si>
  <si>
    <t>ввиду морального и физического старения не пригодны к применению по назначению</t>
  </si>
  <si>
    <t xml:space="preserve">Наличие повреждений (частично разломаны), трещин, </t>
  </si>
  <si>
    <t>А.Л. Леонтьев</t>
  </si>
  <si>
    <t>Начальник ОКОиМ УКС</t>
  </si>
  <si>
    <t>А.А. Пахомов</t>
  </si>
  <si>
    <t>Е.Р. Фадиенко</t>
  </si>
  <si>
    <t>А К Т  № 2</t>
  </si>
  <si>
    <t>разбита, отсутствие товарного вида.</t>
  </si>
  <si>
    <t>наличие повреждений в виде сколов, трещин, отсутствие товарного вида</t>
  </si>
  <si>
    <t xml:space="preserve"> </t>
  </si>
  <si>
    <t>Забирают в производство</t>
  </si>
  <si>
    <t>ЦППН №1; ЦППН №2; ЦППН №3; АУП</t>
  </si>
  <si>
    <t>ЦДНГ1</t>
  </si>
  <si>
    <t>У01600000061015 Скл.6 реал.нев.обор.СКС Парыгин В.В.(Турмасова)</t>
  </si>
  <si>
    <t>Начальник СНЭС УЭ</t>
  </si>
  <si>
    <t>В результате были выявлены МТР с истекшим сроком годности, отсутствием товарного вида, отсутствие сертификатов качества, физическим старением (наличие коррозии, трещин, повреждений, деформаций). В акте так же частично указаны МТР, которые неоднократно из-за морального и физического старение предлагались к списанию. У Общества отсутствует востребованность по основной деятельности и спрос сторонних покупателей на данные МТР. На основании вышеизложенного, данные МТР предлагаются к списанию.</t>
  </si>
  <si>
    <t>С.В. Кисляков</t>
  </si>
  <si>
    <t>Заместитель генерального директора по МТО</t>
  </si>
  <si>
    <t>А.Н. Семенченко</t>
  </si>
  <si>
    <t>В связи с истечением гарантийного срока хранения, не соответствие корпоротивному стилю и нормам выдачи данная продукция не пригодна к применению по назначению.  У Общества отсутствует востребованность по основной деятельности и спрос сторонних покупателей на данные МТР. На основании вышеизложенного  данные МТР предлагаются к списанию.</t>
  </si>
  <si>
    <t>Заместитель главного инженера - начальник УПБОТиОС</t>
  </si>
  <si>
    <t>Учетная стоимость (без НДС)</t>
  </si>
  <si>
    <t>Учетная стоимость без НДС</t>
  </si>
  <si>
    <t>_________________Г.Е. Гончаров</t>
  </si>
  <si>
    <t>"_______"______________2014 г.</t>
  </si>
  <si>
    <t>А К Т  № 3</t>
  </si>
  <si>
    <t>"________"_______________2014 год</t>
  </si>
  <si>
    <t xml:space="preserve">3801030000010П043  </t>
  </si>
  <si>
    <t>Кабина телефонная КТ</t>
  </si>
  <si>
    <t>МНХ: У01600000064120 - УМТО Скл.6.реал.нев.обор.СКС Парыгин (Турм</t>
  </si>
  <si>
    <t xml:space="preserve">8801500500030П043 </t>
  </si>
  <si>
    <t>Контейнер под металлолом</t>
  </si>
  <si>
    <t>3813000000120П043</t>
  </si>
  <si>
    <t>Мачта радиорелейная РРЛ Н63</t>
  </si>
  <si>
    <t>возврат с производства</t>
  </si>
  <si>
    <t>Зам. начальника УМТО</t>
  </si>
  <si>
    <t>Д.А. Фатеев</t>
  </si>
  <si>
    <t>Вед. специалист отдела энергетики УЭ</t>
  </si>
  <si>
    <t>Д.А. Чекунов</t>
  </si>
  <si>
    <t>Старший специалист ОГМех</t>
  </si>
  <si>
    <t>Вед.специалист ОПО УМТО</t>
  </si>
  <si>
    <t>В результате были выявлены неликвидные МТР с длительным сроком хранения (более 8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</si>
  <si>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ввиду морального и физического старения (наличие коррозии, деформация) не пригодны к применению по назначению</t>
  </si>
  <si>
    <t>отсутствие востребованности в основной деятельности, возврат с производства</t>
  </si>
  <si>
    <t>физическое старение, отсутствие востребованности в основной деятельности</t>
  </si>
  <si>
    <t>А.В. Кокарев</t>
  </si>
  <si>
    <t>А К Т  № 3/1</t>
  </si>
  <si>
    <t>Начальник УАИТиС</t>
  </si>
  <si>
    <t>С.А. Булатов</t>
  </si>
  <si>
    <t>В результате были выявлены неликвидные МТР с длительным сроком хранения,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Учитывая изложенное выше, указанные МТР предлагаются к списанию.</t>
  </si>
  <si>
    <t>А К Т  № 4</t>
  </si>
  <si>
    <t>Кольцо уплотнительное ПМР 755</t>
  </si>
  <si>
    <t>0998030101010П044</t>
  </si>
  <si>
    <t>8801099800680П044</t>
  </si>
  <si>
    <t>Б491446019050П043</t>
  </si>
  <si>
    <t>2302040000020П044</t>
  </si>
  <si>
    <t>КСМ</t>
  </si>
  <si>
    <t>0803020301550П000</t>
  </si>
  <si>
    <t>Блок распределения воды БРВ-50-20-4</t>
  </si>
  <si>
    <t>Пыльник-отражатель дет.68</t>
  </si>
  <si>
    <t>Стакан нажимной</t>
  </si>
  <si>
    <t>Уплотнение манжетное 721</t>
  </si>
  <si>
    <t>Б669007810124П043</t>
  </si>
  <si>
    <t>Кольцо АР 12-01-019-06</t>
  </si>
  <si>
    <t>Б669007810122П043</t>
  </si>
  <si>
    <t>Кольцо АР 18-01-007-09</t>
  </si>
  <si>
    <t>Б669007810123П043</t>
  </si>
  <si>
    <t>Кольцо АР 18-01-009-09</t>
  </si>
  <si>
    <t>0802039801330П044</t>
  </si>
  <si>
    <t>Механизм переводной с тягой СП 54-05</t>
  </si>
  <si>
    <t>Б689196012150П044</t>
  </si>
  <si>
    <t>Б247206018020П044</t>
  </si>
  <si>
    <t>Трубка в сборе 93 312 А</t>
  </si>
  <si>
    <t>0803039800020П043</t>
  </si>
  <si>
    <t>Секция паропровода ПМ2-65-16-350-ТМ</t>
  </si>
  <si>
    <t>Сборник ВЭП2.1-0,01</t>
  </si>
  <si>
    <t>0705080000040П043</t>
  </si>
  <si>
    <t>Б683506001523П043</t>
  </si>
  <si>
    <t>Аппарат ВЭЭ 1-1-2-0,6</t>
  </si>
  <si>
    <t>0704020000160П044</t>
  </si>
  <si>
    <t>Фильтр жидкостный СДЖ 80-1,6-1-2</t>
  </si>
  <si>
    <t>Установка УСПГ-2</t>
  </si>
  <si>
    <t>1201020100290П043</t>
  </si>
  <si>
    <t>Ячейка КСО-96 для ТП У-14</t>
  </si>
  <si>
    <t>1206060300431П043</t>
  </si>
  <si>
    <t>Б996007610062П043</t>
  </si>
  <si>
    <t>Б599009210602Пкрнш</t>
  </si>
  <si>
    <t>Учетная цена без НДС</t>
  </si>
  <si>
    <t>0802070300010П043</t>
  </si>
  <si>
    <t>Фильтр ФС-146а-00-001-01</t>
  </si>
  <si>
    <t>Фильтр ФС-168/6 бтс</t>
  </si>
  <si>
    <t>0802070300090П044</t>
  </si>
  <si>
    <t>0802070300180П043</t>
  </si>
  <si>
    <t>Фильтр ФС-168.2х15х6000</t>
  </si>
  <si>
    <t>Скл.7 БуренCAPEXАжогин Д.А.(Бегас В.Н.)</t>
  </si>
  <si>
    <t>Палец 304-98-61-00</t>
  </si>
  <si>
    <t>Скл. 6 Парыгин В.В.(Турмасова)</t>
  </si>
  <si>
    <t>Скл. 6реал.нев.обор. СКС Парыгин (Турмасова)</t>
  </si>
  <si>
    <t>Скл. 4реал.нев.обор. СКС Парыгин (Червя</t>
  </si>
  <si>
    <t>Скл.8реал.нев.обор. СКС Скоробог(Мацы</t>
  </si>
  <si>
    <t>Скл. 8 СкоробогатовА.А.-Мацык Е.И.</t>
  </si>
  <si>
    <t>Механич.управление</t>
  </si>
  <si>
    <t>ПСР-11УХЛ (к РВСС-5000)</t>
  </si>
  <si>
    <t>Кронштейн малый универсальный на двух ножках SB-111</t>
  </si>
  <si>
    <t>Колесо червячное АР 31-02-040</t>
  </si>
  <si>
    <t>Подшипник резино-металлический насосной части</t>
  </si>
  <si>
    <t xml:space="preserve">Декель (муфта с каб, ломк.муфта)93318А </t>
  </si>
  <si>
    <t>Склад АРИ неутепл</t>
  </si>
  <si>
    <t>Крюк для открывания люков</t>
  </si>
  <si>
    <t>Компенсатор троллейный У1012</t>
  </si>
  <si>
    <t>Кронштейн К41-У1</t>
  </si>
  <si>
    <t>Кронштейн К45-У1</t>
  </si>
  <si>
    <t>0801130100320П044</t>
  </si>
  <si>
    <t>Долото 215.9 (8 1/2) МХ-1</t>
  </si>
  <si>
    <t>Скл.7 БуренCAPEXАжогин Д.А. (Бегас В.Н.)</t>
  </si>
  <si>
    <t>2702040900010П000</t>
  </si>
  <si>
    <t>Концентрат баритовый кл.Б КБ-6</t>
  </si>
  <si>
    <t>Скл.10 Кашников И.В. (Крецу Г.П.)</t>
  </si>
  <si>
    <t>12 месяцев</t>
  </si>
  <si>
    <t>УСЭСиЗБС</t>
  </si>
  <si>
    <t>Начальник ОР УМТО</t>
  </si>
  <si>
    <t>Старший специалист ПТО УСЭСиЗБС</t>
  </si>
  <si>
    <t>С. В. Фёдоров</t>
  </si>
  <si>
    <t>Старший специалист ОТиКРС УДНГ</t>
  </si>
  <si>
    <t>В. С. Рогачев</t>
  </si>
  <si>
    <t>М. Г. Дёрин</t>
  </si>
  <si>
    <t>Р. М. Уразбахтин</t>
  </si>
  <si>
    <t>Ведущий специалист ОПО УМТО</t>
  </si>
  <si>
    <t>А К Т  № 5</t>
  </si>
  <si>
    <t>Г. Е. Гончаров</t>
  </si>
  <si>
    <t>Ю. А. Филь</t>
  </si>
  <si>
    <t>Физическое старение</t>
  </si>
  <si>
    <t>ввиду физического старения (наличие коррозии, повреждений) не пригодны к применению по назначению. Тех.документация отсутствует.</t>
  </si>
  <si>
    <t>ввиду физического старения (истекший срок годности, затвердевание МТР) не пригодны к применению по назначению. Тех.документация отсутствует.</t>
  </si>
  <si>
    <t>В результате внешнего осмотра были выявлены неликвидные МТР с длительным сроком хранения (более 7 лет) в том числе на открытой площадке, вследствие чего потеряли свои потребительские свойства (отсутствие товарного вида, наличие коррозии, повреждений,  повреждение целостности упаковки, затвердевание барита  и т.д), физически устарели. Спрос у сторонних предприятий, востребованность по основной деятельности Общества  и дочерних обществ Компании на данные МТР отсутствует. Из-за длительного срока хранения, возврата с производства при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 Справочно сообщаю, что в 2013 году покупатель (ООО «ТрубоСтальПласт») отказался от приобретения п.№1 по заключенному договору ОР/91 в связи неудовлетворительным состоянием МТР. На основании вышеизложенного указанные МТР предлагается списать, металлосодержащие МТР перевести в металлолом.</t>
  </si>
  <si>
    <t>Обустройство кустов Северо-Комсомольское м/р, исключен из бизнес плана, не восстребован на объектах КС</t>
  </si>
  <si>
    <t>УКС</t>
  </si>
  <si>
    <t>ввиду морального и физического старения не пригодны к применению по назначению. Резино-техническое изделие</t>
  </si>
  <si>
    <t>ввиду физического старения (наличие коррозии, повреждений, деформаций) не пригодны к применению по назначению. Тех.документация отсутствует.</t>
  </si>
  <si>
    <t>ввиду морального и физического старения не пригодны к применению по назначению. Резино-техническое изделие.</t>
  </si>
  <si>
    <t xml:space="preserve">Отсутствие технической документации и оборудование для использования. Физическое старение (коррозионный налет). </t>
  </si>
  <si>
    <t xml:space="preserve">Отсутствие технической документации и оборудование для использования. </t>
  </si>
  <si>
    <t>Ввиду морального и физического старения не пригодны к применению по назначению. Резино-техническое изделие.</t>
  </si>
  <si>
    <t>Отсутствие технической документации и оборудование для использования. Физическое старение.</t>
  </si>
  <si>
    <t>Физическое старение (наличие коррозии, повреждений облицовки). Тех.документация отсутствует.</t>
  </si>
  <si>
    <t>Ю.А. Филь</t>
  </si>
  <si>
    <t>Старший специалист ОКОиМ УКС</t>
  </si>
  <si>
    <t>С целью исполнения п.7 проткола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</si>
  <si>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В. М. Собачкин</t>
  </si>
  <si>
    <t>Специалист ПТО УСЭСиЗБС</t>
  </si>
  <si>
    <t>О. С. Григорова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</si>
  <si>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</si>
  <si>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Изменение проекта</t>
  </si>
  <si>
    <t>Фильтр скваж Equalizer на трубе 4 дюйма с фильт противопесоч</t>
  </si>
  <si>
    <t>Б669005520550Пфльт</t>
  </si>
  <si>
    <t>Скл.7 БуренСАРЕХАжогин Д.А.(БегасВ.Н.)</t>
  </si>
  <si>
    <t>Фильтр DuraGrip 316L 0,008 d=114 мм</t>
  </si>
  <si>
    <t>0802070300340П000</t>
  </si>
  <si>
    <t>Невозможность технологического применения</t>
  </si>
  <si>
    <t>Учетная цена за единицу без НДС</t>
  </si>
  <si>
    <t>не устанолен</t>
  </si>
  <si>
    <t>Ведущий специалист ПТО УСЭСиЗБС</t>
  </si>
  <si>
    <t>А К Т  № 6/2</t>
  </si>
  <si>
    <t>А К Т  № 6/1</t>
  </si>
  <si>
    <t>Списание</t>
  </si>
  <si>
    <t>Списание, перевод в металлолом</t>
  </si>
  <si>
    <t>Ввиду физического старения (наличие коррозии) не пригодны к применению по назначению. Тех.документация отсутствует.</t>
  </si>
  <si>
    <t>Ввиду физического старения (наличие коррозии, повреждений, деформаций) не пригодны к применению по назначению. Тех.документация отсутствует.</t>
  </si>
  <si>
    <t>Ввиду морального и физического старения не пригодны к применению по назначению. Резино-техническое изделие. Тех.документация отсутствует.</t>
  </si>
  <si>
    <t>Ввиду физического старения (коррозионый налет, прорезиненная часть крошится) не пригодны к применению по назначению. Тех.документация отсутствует. Резино-техническое изделие</t>
  </si>
  <si>
    <t>Главный специалист отдела энергетики УЭ</t>
  </si>
  <si>
    <t>А. П. Аристархов</t>
  </si>
  <si>
    <t>Старший специалист ОТиКРС УДНГиГК</t>
  </si>
  <si>
    <t>по бурению</t>
  </si>
  <si>
    <t>_________________С. В. Ефимов</t>
  </si>
  <si>
    <t>С целью исполнения п.11 протокола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</si>
  <si>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Б669005516855П044</t>
  </si>
  <si>
    <t>Б171506005010П043</t>
  </si>
  <si>
    <t>Б669005515055П044</t>
  </si>
  <si>
    <t>Б854857810055П044</t>
  </si>
  <si>
    <t>Б114206019011П044</t>
  </si>
  <si>
    <t>Б996007610762П044</t>
  </si>
  <si>
    <t>Б996007610763П044</t>
  </si>
  <si>
    <t>С целью исполнения п.7 протокола ПРТ-143, были выявлены неликвидные МТР с длительным сроком хранения (более 10 лет), вследствие чего потеряли свои потребительские свойства (отсутствие товарного вида,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</si>
  <si>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Б639007817018П044</t>
  </si>
  <si>
    <t>Б639005519509П044</t>
  </si>
  <si>
    <t>0703010300010П043</t>
  </si>
  <si>
    <t>0705050000020П044</t>
  </si>
  <si>
    <t>Щит ЩУ П1 (П2), 171-П-172-АОВ</t>
  </si>
  <si>
    <t>Хлопуша Ду250, ХП 250</t>
  </si>
  <si>
    <t>А К Т  №7</t>
  </si>
  <si>
    <t>Кабель связи ЗКПм 1х4х1,2</t>
  </si>
  <si>
    <t>Контpолеp до 100м</t>
  </si>
  <si>
    <t>Дроссель с обратным клапаном 162968 GRLA-1/4-QS-8-B</t>
  </si>
  <si>
    <t>Кольцо уплотнительное большое Н05,107,120,02,01Р</t>
  </si>
  <si>
    <t>Корпус заднего конц,уплотн, 1,3000-13,10-20</t>
  </si>
  <si>
    <t>Корпус концевого уплотнения 1,3000-13,10-20</t>
  </si>
  <si>
    <t>Уплотнение нитриловое  ИМПОРТ</t>
  </si>
  <si>
    <t>Регулятор прямого действия  РТ ДО</t>
  </si>
  <si>
    <t>Фильтр ячейковый К5631(287*592*600)</t>
  </si>
  <si>
    <t>Счетчик СВН-2-02-27В</t>
  </si>
  <si>
    <t>Регулятор температуры РТ-ДО-25 (40-80) 6</t>
  </si>
  <si>
    <t>Регулятор температуры РТ-ДО-25 (0-40) 6</t>
  </si>
  <si>
    <t>Регулятор температуры РТ-ДО-80 (0-40) 6</t>
  </si>
  <si>
    <t>Регулятор температуры РТ-ДО 15(40-80) 6</t>
  </si>
  <si>
    <t>Регулятор температуры РТ ДО 15(0-40) 2,5</t>
  </si>
  <si>
    <t>Регулятор температуры РТ-ДО 50 (0-40) 6</t>
  </si>
  <si>
    <t>Регулятор температуры РТ-ДО-50 (0-40) 10</t>
  </si>
  <si>
    <t>Регулятор температуры РТ-ДО 40(40-80) 10Ру1,6Мпа</t>
  </si>
  <si>
    <t>Пульт ПДУ Доза-У,21</t>
  </si>
  <si>
    <t>Комплект фильтрованных рукавов к пылеулавл, агр,  ПУМА-800</t>
  </si>
  <si>
    <t>Комплект фильтровальных рукавов к пылеулавл, агр, ПУМА-1000</t>
  </si>
  <si>
    <t>Преобразователь напряжения ISO4812-12</t>
  </si>
  <si>
    <t>Преобразователь ПДП-Ду-50</t>
  </si>
  <si>
    <t>Блок мокрого хранения соли 857Ю</t>
  </si>
  <si>
    <t>Сист, автом, управл,  к возд, тепл, зав, ТЭК-ИННОВЕНТ-6ИК-12</t>
  </si>
  <si>
    <t>Измеритель потенциалов цифровой ОРИОН ИП-01</t>
  </si>
  <si>
    <t>Стойка контрольно-измерительного пункта СКИП 2-6-4-2,5</t>
  </si>
  <si>
    <t>Преобразователь ИП-ПК</t>
  </si>
  <si>
    <t>Автоматика к 45885 КЦКП-20</t>
  </si>
  <si>
    <t>Трансформатор изолирующий KR-100</t>
  </si>
  <si>
    <t>Трансформатор изолирующий KR-200</t>
  </si>
  <si>
    <t>Контрольная панель Контур -4 мод 04</t>
  </si>
  <si>
    <t>Муфта сливная Ду-80 МС-80-УХЛ</t>
  </si>
  <si>
    <t>1106019900090П045</t>
  </si>
  <si>
    <t>Скл.8 Скоробогатов А.А.-Мацык Е.И.</t>
  </si>
  <si>
    <t>Скл.6 Парыгин В.В. (Турмасова)</t>
  </si>
  <si>
    <t>Б218787610025П045</t>
  </si>
  <si>
    <t>Б722707505612П045</t>
  </si>
  <si>
    <t>Скл.7 Скоробогатов А. (Бегас В.Н.)</t>
  </si>
  <si>
    <t>0998029900420П045</t>
  </si>
  <si>
    <t>0998029900422П045</t>
  </si>
  <si>
    <t>Б669005419743П045</t>
  </si>
  <si>
    <t>Скл.7 БуренCAPEXСкоробогатов А. (Бегас В.Н.)</t>
  </si>
  <si>
    <t>Плашка ПКР -146(ПКР 560М.01.00.001)</t>
  </si>
  <si>
    <t>0801119800160П045</t>
  </si>
  <si>
    <t>2802010100741П045</t>
  </si>
  <si>
    <t>Кольцо опорное 4066.53.45</t>
  </si>
  <si>
    <t>2802010100742П045</t>
  </si>
  <si>
    <t>0611000000080П045</t>
  </si>
  <si>
    <t>1504010000170П045</t>
  </si>
  <si>
    <t>2203020503640П045</t>
  </si>
  <si>
    <t>2501030000541П045</t>
  </si>
  <si>
    <t>2501030000550П045</t>
  </si>
  <si>
    <t>2501030000551П045</t>
  </si>
  <si>
    <t>2501030000560П045</t>
  </si>
  <si>
    <t>2501030000580П045</t>
  </si>
  <si>
    <t>2501030000590П045</t>
  </si>
  <si>
    <t>2501030000600П045</t>
  </si>
  <si>
    <t>2501030000690П045</t>
  </si>
  <si>
    <t>2503980000080П045</t>
  </si>
  <si>
    <t>Б363002226016П045</t>
  </si>
  <si>
    <t>Б363002226017П045</t>
  </si>
  <si>
    <t>Б276006002300П045</t>
  </si>
  <si>
    <t>2505010000050П045</t>
  </si>
  <si>
    <t>Скл.8реал.нев.оборСКС Скоробог (Мацык)</t>
  </si>
  <si>
    <t>Скл.6реал.нев.оборСКС Парыгин (Турмасова)</t>
  </si>
  <si>
    <t>2508030600070П045</t>
  </si>
  <si>
    <t>2508039800080П045</t>
  </si>
  <si>
    <t>2508039800850П045</t>
  </si>
  <si>
    <t>2515020000050П045</t>
  </si>
  <si>
    <t>9902120000660П045</t>
  </si>
  <si>
    <t>9902120000670П045</t>
  </si>
  <si>
    <t>Б3190060100440045</t>
  </si>
  <si>
    <t>0705030000020П044</t>
  </si>
  <si>
    <t>УД № 1 от 25.12.2009</t>
  </si>
  <si>
    <t xml:space="preserve">1 от 15.12.2009 </t>
  </si>
  <si>
    <t xml:space="preserve">Инициатор закупки не определен </t>
  </si>
  <si>
    <t>10 от 22.05.2009</t>
  </si>
  <si>
    <t>№ 1 от 25.11.2008</t>
  </si>
  <si>
    <t xml:space="preserve">ОГМех </t>
  </si>
  <si>
    <t>б/н от 01.12.2006</t>
  </si>
  <si>
    <t>9 от 08.06.2009</t>
  </si>
  <si>
    <t>Втулка ЦЕ-820-14-2</t>
  </si>
  <si>
    <t>Акт №4 от 07.05.2014</t>
  </si>
  <si>
    <t>0201110001520П045</t>
  </si>
  <si>
    <t>"________"_______________2015 год</t>
  </si>
  <si>
    <t xml:space="preserve">Отсутствие технической документации и оборудование для использования. Физическое старение (резино -техническое  изделие). </t>
  </si>
  <si>
    <t xml:space="preserve">Отсутствие технической документации и оборудование для использования. Физическое старение (наличие коррозионного налета) </t>
  </si>
  <si>
    <t xml:space="preserve">Отсутствие технической документации и оборудование для использования. Физическое старение (наличие сколов на оборудование) </t>
  </si>
  <si>
    <t>Списание, путем перевода в металлолом</t>
  </si>
  <si>
    <t>_________________И. П. Мориков</t>
  </si>
  <si>
    <t>"_______"______________2015 г.</t>
  </si>
  <si>
    <t>Начальник ОКОиМ</t>
  </si>
  <si>
    <t>И. Ш. Изикаев</t>
  </si>
  <si>
    <t>Начальник ЭТО</t>
  </si>
  <si>
    <t>А. А. Семичев</t>
  </si>
  <si>
    <t>Начальник САПП</t>
  </si>
  <si>
    <t>А. С. Макаров</t>
  </si>
  <si>
    <t>О. В. Степанова</t>
  </si>
  <si>
    <t>И. П. Мориков</t>
  </si>
  <si>
    <t>Заместитель начальника УМТО</t>
  </si>
  <si>
    <t>0998020400270П045</t>
  </si>
  <si>
    <t>Б946107615074П045</t>
  </si>
  <si>
    <t>Б946107615312П045</t>
  </si>
  <si>
    <t xml:space="preserve">
В результате были выявлены неликвидные МТР с длительным сроком хранения (от 4-х до 15 лет), вследствие чего потеряли свои потребительские свойства (отсутствие товарного вида,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
</t>
  </si>
  <si>
    <t>Провод ТРПМ 2х0,4</t>
  </si>
  <si>
    <t>Провод компенсационный ПТГФФМ(ХА)1х1+1х2,5</t>
  </si>
  <si>
    <t>Пpовод ТРП 2х0,5</t>
  </si>
  <si>
    <t>Кабель ПРППМ 2х1,2</t>
  </si>
  <si>
    <t>Модуль внешних устройствМВУ-12 с бл,упр,задвижками БУЗ(12шт)</t>
  </si>
  <si>
    <t>Прикладные программы обслуживания ЛСКУ</t>
  </si>
  <si>
    <t>Корпус заднего концевого уплотнения  (модифицированый)</t>
  </si>
  <si>
    <t>1106050000032П045</t>
  </si>
  <si>
    <t>Б585009215750П045</t>
  </si>
  <si>
    <t xml:space="preserve"> 0998029900421П045</t>
  </si>
  <si>
    <t>2703070200121П045</t>
  </si>
  <si>
    <t>Скл.10БуренCAPEX Кашников И.В. (Крецу Г.П.)</t>
  </si>
  <si>
    <t>Скл.7 БуренCAPEXСкоробогатов (Бегас В.Н.)</t>
  </si>
  <si>
    <t>1106020000550П045</t>
  </si>
  <si>
    <t>1106020000380П045</t>
  </si>
  <si>
    <t>Б060006015007П045</t>
  </si>
  <si>
    <t>2506320000220П045</t>
  </si>
  <si>
    <t>Натрий углекислый кислый  ч.</t>
  </si>
  <si>
    <t>А К Т  №8</t>
  </si>
  <si>
    <t>1 от 22.12.2009</t>
  </si>
  <si>
    <t>Акт №1 от 26.03.2014</t>
  </si>
  <si>
    <t>по материально-техническому обеспечнию</t>
  </si>
  <si>
    <t>_________________В. В. Городецкий</t>
  </si>
  <si>
    <t>В. В. Городецкий</t>
  </si>
  <si>
    <t>Начальник ОКОиМ УСЭСиЗБС</t>
  </si>
  <si>
    <t xml:space="preserve">И. Ш. Изикаев </t>
  </si>
  <si>
    <t>Начальник УКС</t>
  </si>
  <si>
    <t>Главный механик</t>
  </si>
  <si>
    <t>М. Ш. Усманов</t>
  </si>
  <si>
    <t>Начальник УОБР</t>
  </si>
  <si>
    <t>К. В. Газизуллин</t>
  </si>
  <si>
    <t>С. А. Булатов</t>
  </si>
  <si>
    <t xml:space="preserve">Ввиду физического старения не пригодно к применению по назначению. Истекший срок годности. </t>
  </si>
  <si>
    <t xml:space="preserve">Отсутствие оборудования для использования. Физическое старение (наличие коррозионного налета). </t>
  </si>
  <si>
    <t xml:space="preserve">Ввиду морального старения не пригодно к применению по назначению. Отсутствие оборудование для использования. </t>
  </si>
  <si>
    <t>Физическое старение и отсутствие востребованности в основной деятельности</t>
  </si>
  <si>
    <t>Моральное старение и отсутствие востребованности в основной деятельности</t>
  </si>
  <si>
    <t>Отсутствие оборудование для использования и востребованности в основной деятельности.</t>
  </si>
  <si>
    <t xml:space="preserve">Отсутствие технической документации и оборудование для использования. Физическое старение (наличие коррозионного налета,сколов) </t>
  </si>
  <si>
    <t>Отсутствие технической документации и оборудование для использования. Физическое старение (резино-техническое изделие)</t>
  </si>
  <si>
    <t>Отсутствие технической документации и оборудование для использования. Моральное старение.</t>
  </si>
  <si>
    <t>Отсутствие технической документации и оборудование для использования. Моральное и физическое старение.</t>
  </si>
  <si>
    <t>Отсутствие технической документации (в наличии сертификат только на 12 штук) и оборудование для использования. Физическое старение (резино-техническое изделие). Истекший срок годности.</t>
  </si>
  <si>
    <t>Списание. Содержит цветные металлы (медь). Перевод в провод б/у.</t>
  </si>
  <si>
    <t>Списание. Содержит цветные металлы (медь). Перевод в кабель б/у.</t>
  </si>
  <si>
    <t>Списание. Перевод в металлолом</t>
  </si>
  <si>
    <t xml:space="preserve">
В результате осмотра невостребованных МТР со сроком хранения свыше 3-х лет были выявлены неликвидные МТР, которые по причине длительного хранения  (от 4-х до 15 лет) потеряли свои потребительские свойства (отсутствие товарного вида, отсутствие технической документации,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</si>
  <si>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Д. А. Фатеев</t>
  </si>
  <si>
    <t>Отсутствие востребованности в основной деятельности. Моральное старение.</t>
  </si>
  <si>
    <t>Отсутствие востребованности в основной деятельности. Моральное и физическое старение.</t>
  </si>
  <si>
    <t>Отсутствие востребованности в основной деятельности. Физическое старение.</t>
  </si>
  <si>
    <t>А. П. Дейнеко</t>
  </si>
  <si>
    <t>Центратор жесткий ЖЦБ-146,1</t>
  </si>
  <si>
    <t>Центpатоp ЦЦ-324-4</t>
  </si>
  <si>
    <t>Пункт блочный газорегуляторный ПТБ-03Б-У1</t>
  </si>
  <si>
    <t>Б683706002169П045</t>
  </si>
  <si>
    <t>0801090300250П045</t>
  </si>
  <si>
    <t>0801090300010П045</t>
  </si>
  <si>
    <t>А К Т  №9</t>
  </si>
  <si>
    <t>Скл.7 БуренCAPEXСкоробогатов(Бегас В.Н.)</t>
  </si>
  <si>
    <t>Скл.8реал.нев.оборСКС Скоробогатов (Мацык)</t>
  </si>
  <si>
    <t>8 от 06.05.2009</t>
  </si>
  <si>
    <t>А. В. Куландина</t>
  </si>
  <si>
    <t>В результате осмотра невостребованных МТР со сроком хранения свыше 3-х лет были выявлены неликвидные МТР, которые по причине длительного хранения  (10-11 лет) потеряли свои потребительские свойства (отсутствие товарного вида, отсутствие технической документации,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данные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</si>
  <si>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Исполнитель:</t>
  </si>
  <si>
    <t>Ведущий специалист ОГМех</t>
  </si>
  <si>
    <t>И. И. Пронькин</t>
  </si>
  <si>
    <t>Брагина О.С. (тел.5-11-39)</t>
  </si>
  <si>
    <t>Начальник ОКОиМ УОБР</t>
  </si>
  <si>
    <t>А К Т  №10</t>
  </si>
  <si>
    <t>Сепаратор факельный</t>
  </si>
  <si>
    <t>Вкладыш 4 1/2 201PZG 456</t>
  </si>
  <si>
    <t>Свая  железобетонная  С 120,30,8 Серия 1,011,1-10</t>
  </si>
  <si>
    <t>Сваи мост, СМ 11х35Т7</t>
  </si>
  <si>
    <t>Стойка контрольно-измерительного пункта СКИП 2Б-12-4-2,0</t>
  </si>
  <si>
    <t>Секция троллерная К582-У2</t>
  </si>
  <si>
    <t>Муфта сливная МС-50 (УХЛ) в к-те с запасными частями и матер</t>
  </si>
  <si>
    <t>Контроллер расширения входов КР-16Р</t>
  </si>
  <si>
    <t>Комплекс ПХМЦ 114/168</t>
  </si>
  <si>
    <t>Программы АРМ оператора базовые</t>
  </si>
  <si>
    <t>Контроллер для управл-я установкой приточной вентиляции М620</t>
  </si>
  <si>
    <t>Контроллер для управл,приточной вентил,серии М 620,79</t>
  </si>
  <si>
    <t>Б996007618761П043</t>
  </si>
  <si>
    <t>0705030000040П043</t>
  </si>
  <si>
    <t>2515030000400П043</t>
  </si>
  <si>
    <t>Б060006015007П043</t>
  </si>
  <si>
    <t>Б060006002037П043</t>
  </si>
  <si>
    <t>Б4581260107870043</t>
  </si>
  <si>
    <t>Б458127610621П043</t>
  </si>
  <si>
    <t>0704010001640П045</t>
  </si>
  <si>
    <t>0801069803210П045</t>
  </si>
  <si>
    <t>4002040000230П045</t>
  </si>
  <si>
    <t>Блок клапанных коробок 9т АФНИ.306555.002</t>
  </si>
  <si>
    <t>0801069802800П045</t>
  </si>
  <si>
    <t>Скл.7 Скоробогатов А.А (Бегас В.Н.)</t>
  </si>
  <si>
    <t>Скл.5 Парыгин В.А.-Анисимова И.В.</t>
  </si>
  <si>
    <t>0801069803110П045</t>
  </si>
  <si>
    <t>3201010000030П045</t>
  </si>
  <si>
    <t>Скл.4 Парыгин В.А. (Червякова Л.Г.)</t>
  </si>
  <si>
    <t>3201010000300П045</t>
  </si>
  <si>
    <t>2508039800240П045</t>
  </si>
  <si>
    <t>0801090800170П045</t>
  </si>
  <si>
    <t>24 месяца</t>
  </si>
  <si>
    <t>2006</t>
  </si>
  <si>
    <t>2007</t>
  </si>
  <si>
    <t>2005</t>
  </si>
  <si>
    <t>2004</t>
  </si>
  <si>
    <t>2002</t>
  </si>
  <si>
    <t xml:space="preserve">Списание. </t>
  </si>
  <si>
    <t>Отсутствие технической документации и оборудование для использования. Физическое старение (наличие коррозионного налета, сколов). Резино-техническое изделие</t>
  </si>
  <si>
    <t>Моральное и физическое старение.</t>
  </si>
  <si>
    <t>Моральное и физическое старение. Отсутствие востребованности в основной деятельности.</t>
  </si>
  <si>
    <t>Физическое старение. Отсутствие востребованности в основной деятельности.</t>
  </si>
  <si>
    <t>Начальника УМТО</t>
  </si>
  <si>
    <t>Начальник УПБОТиОС</t>
  </si>
  <si>
    <t>С. В. Кисляков</t>
  </si>
  <si>
    <t>Ведущий специалист отдела охраны труда УПБОТиОС</t>
  </si>
  <si>
    <t>А. А. Василенко</t>
  </si>
  <si>
    <t>Физическое старение. Не соответствие корпоративному стилю (Стандарта Компании "Требования к средствам индивидуальной защиты и порядок обеспечения ими рабтников Компании № П4-05 СЦ-080 ВЕРСИЯ 1.01). Отсутствует железный подносок.</t>
  </si>
  <si>
    <t>Сапоги резин.</t>
  </si>
  <si>
    <t>В результате осмотра невостребованных МТР со сроком хранения свыше 3-х лет были выявлены неликвидные МТР, которые по причине длительного хранения  (от 7-и до 13 лет) потеряли свои потребительские свойства (отсутствие товарного вида, отсутствие технической документации, истекший срок годности, наличие коррозии, повреждений и т.д). Спрос у сторонних предприятий и востребованность по основной деятельности Общества отсутствует на данные МТР. Из-за длительного срока хранения, возврата с производства и реорганизации  в 2008 году  УПТОиКО ООО "РН-Пурнефтегаз" в ООО "ПНГ-Склад"  техническая документация на МТР была утеряна, что так же не позволяет вовлечь в производство или реализовать сторонним предприятиям. На основании вышеизложенного, указанные МТР предлагаются к списанию.</t>
  </si>
  <si>
    <t>Отсутствие оборудования для использования. Истекший гарантийный срок.</t>
  </si>
  <si>
    <t>Отсутствие технической документации и оборудования для использования. Физическое старение.</t>
  </si>
  <si>
    <t xml:space="preserve">Ввиду морального старения не пригодно к применению по назначению. Отсутствие оборудования для использования. </t>
  </si>
  <si>
    <t xml:space="preserve">Отсутствие технической документации и оборудования для использования. </t>
  </si>
  <si>
    <t xml:space="preserve">Отсутствие технической документации и оборудования для использования. Физическое старение (наличие коррозии, сколов, деформаций) </t>
  </si>
  <si>
    <t xml:space="preserve">Отсутствие технической документации и оборудования для использования. Физическое старение (наличие коррозионного налета) </t>
  </si>
  <si>
    <t>Отсутствие технической документации и оборудования для использования. Физическое старение (наличие повреждений, сколов).</t>
  </si>
  <si>
    <t>Втулка крейцкопфа, 9Т</t>
  </si>
  <si>
    <t>Отсутствие технической документации. Физическое старение.</t>
  </si>
  <si>
    <t>"_______"______________2016 г.</t>
  </si>
  <si>
    <t>4001010226150П100</t>
  </si>
  <si>
    <t>4001010226180П100</t>
  </si>
  <si>
    <t>4001010226160П100</t>
  </si>
  <si>
    <t>4001010226170П100</t>
  </si>
  <si>
    <t>4001010226140П100</t>
  </si>
  <si>
    <t>1999-2000</t>
  </si>
  <si>
    <t>4001010100060П000</t>
  </si>
  <si>
    <t>Дегазационный комплект ДК-4</t>
  </si>
  <si>
    <t>Б560006405301Пдгзц</t>
  </si>
  <si>
    <t>А К Т  №11</t>
  </si>
  <si>
    <t xml:space="preserve">Заместитель генерального директора </t>
  </si>
  <si>
    <t>по промышленной безопасности, охране труда и окружающей среды</t>
  </si>
  <si>
    <t>_________________Р. А. Гамов</t>
  </si>
  <si>
    <t>Р. А. Гамов</t>
  </si>
  <si>
    <t>Начальник отдела охраны труда УПБОТиОС</t>
  </si>
  <si>
    <t>Н. В. Бусыгина</t>
  </si>
  <si>
    <t xml:space="preserve">Длительный срок хранения, наличие повреждений ткани. Ткань выцвела и потеряла защитные свойства </t>
  </si>
  <si>
    <t>4001010700300П000</t>
  </si>
  <si>
    <t>4001010700310П000</t>
  </si>
  <si>
    <t>Халат тип А МО 17-03,96-100/170-176</t>
  </si>
  <si>
    <t>Халат тип А МО 17-03,96-100/158-164</t>
  </si>
  <si>
    <t>4001010700340П000</t>
  </si>
  <si>
    <t>4001010700350П000</t>
  </si>
  <si>
    <t>4001010700360П000</t>
  </si>
  <si>
    <t>4001010700380П000</t>
  </si>
  <si>
    <t>4001010700400П000</t>
  </si>
  <si>
    <t>4001010700440П000</t>
  </si>
  <si>
    <t>Халат тип А МО 17-03, 104-108/158-164</t>
  </si>
  <si>
    <t>Халат тип А МО 17-03, 104-108/170-176</t>
  </si>
  <si>
    <t>Халат тип А МО 17-03, 104-108/182-188</t>
  </si>
  <si>
    <t>Халат тип А МО 17-03, 112-116/158-164</t>
  </si>
  <si>
    <t>Халат тип А МО 17-03, 112-116/182-188</t>
  </si>
  <si>
    <t>Халат тип А МО 17-03, 120-124/182-188</t>
  </si>
  <si>
    <t>Халат жен тип А М028-03, 128-132/182-188</t>
  </si>
  <si>
    <t>4001010702510П000</t>
  </si>
  <si>
    <t>1 152.540</t>
  </si>
  <si>
    <t>1983</t>
  </si>
  <si>
    <t>2012</t>
  </si>
  <si>
    <t>Скл.2 Кашников ИВ(РН-Снаб Крецу ГП)</t>
  </si>
  <si>
    <t>Скл.3 Парыгин ВА(РН-Снаб Турмасова)</t>
  </si>
  <si>
    <t>2008</t>
  </si>
  <si>
    <t>2009</t>
  </si>
  <si>
    <t>2010</t>
  </si>
  <si>
    <t>А К Т  №13</t>
  </si>
  <si>
    <t>технической аттестации запасов в качестве НВЛ</t>
  </si>
  <si>
    <t>0108100000570П000</t>
  </si>
  <si>
    <t>Скл.1 Кашников И.В. (РН-Снаб Червякова)</t>
  </si>
  <si>
    <t>0604043500010П000</t>
  </si>
  <si>
    <t>Кран 1200х16 А Г эл/пр привар.п/у</t>
  </si>
  <si>
    <t>Причина отнесения к НВЛ</t>
  </si>
  <si>
    <t>Отсутствие производственной необходимости</t>
  </si>
  <si>
    <t>2011</t>
  </si>
  <si>
    <t>Мингазова Д.Б. (тел.5-43-57)</t>
  </si>
  <si>
    <t xml:space="preserve">Д. Ю. Шальнев </t>
  </si>
  <si>
    <t>по капитальному строительству</t>
  </si>
  <si>
    <t>_________________А. Г. Пожидаев</t>
  </si>
  <si>
    <t>А. Г. Пожидаев</t>
  </si>
  <si>
    <t>С. И. Асланов</t>
  </si>
  <si>
    <t>П. И. Панкратов</t>
  </si>
  <si>
    <t>Состояние удовлетворительное, без повреждений. Техническая документация в наличии.</t>
  </si>
  <si>
    <t>Реализация сторонним предприятиям.</t>
  </si>
  <si>
    <t>Физическое старение. Отсутствие востребованности в призводственной деятельности.</t>
  </si>
  <si>
    <t>Заместитель генерального директора по капитальному строительству</t>
  </si>
  <si>
    <t>Заместитель генерального директора покапитальному строительству</t>
  </si>
  <si>
    <t>О. Н. Демченко</t>
  </si>
  <si>
    <t>Ведущий специалист СК ОКОиМ УКС</t>
  </si>
  <si>
    <t xml:space="preserve">Период приобретения/ изготовления год </t>
  </si>
  <si>
    <t>"12" сентября 2016 год</t>
  </si>
  <si>
    <t xml:space="preserve">Труба св антк/п 820Х14 X65 ВНП </t>
  </si>
  <si>
    <t>Труба св антк/п 820Х14 X65 ВНП</t>
  </si>
  <si>
    <t>С целью исполнения поручения Компании (письмо исх. №ЕСС/СМ-46007 от 02.09.2016), в результате осмотра материалов и оборудования  были выявлены невостребованные МТР,  которые пригодны по назначению.  Востребованность труб и запорной арматуры диаметром более 800 мм в производственной деятельности Общества отсутствует. Учитывая изложенное выше, указанные МТР предлагаю признать невостребованными МТР и провести мероприятия по их реализации сторонним контрагентам.</t>
  </si>
  <si>
    <t>Скл.№ 4 Парыгин В.А.(РН-Снаб Коломиец)</t>
  </si>
  <si>
    <t>Туфли Галела</t>
  </si>
  <si>
    <t>Б821176318091Птуфл</t>
  </si>
  <si>
    <t>4001030200380П000</t>
  </si>
  <si>
    <t>Халат жен тип А М028-03, 128-132/170-176</t>
  </si>
  <si>
    <t>4001010702610П000</t>
  </si>
  <si>
    <t>Халат жен тип Б 96-100/158-164</t>
  </si>
  <si>
    <t>4001010700870П000</t>
  </si>
  <si>
    <t>Халат жен тип Б 104-108/170-176</t>
  </si>
  <si>
    <t>4001010700850П000</t>
  </si>
  <si>
    <t>Халат жен тип Б 112-116/158-164</t>
  </si>
  <si>
    <t>4001010700820П000</t>
  </si>
  <si>
    <t>Жилет сигнальн. М017-10 104-108/158-164</t>
  </si>
  <si>
    <t>А К Т  №14</t>
  </si>
  <si>
    <t>4004040100380П000</t>
  </si>
  <si>
    <t>Противогаз гражданский ГП-7ВМТ</t>
  </si>
  <si>
    <t>Начальник отдела охраны труда    УПБОТиОС</t>
  </si>
  <si>
    <t>4002020000720П000</t>
  </si>
  <si>
    <t>4002020000500П000</t>
  </si>
  <si>
    <t>Валенки Арктика р.38/25</t>
  </si>
  <si>
    <t>Валенки Арктика р.40/27</t>
  </si>
  <si>
    <t xml:space="preserve">Состояние удовлетворительное. </t>
  </si>
  <si>
    <t>4001010700030П000</t>
  </si>
  <si>
    <t>4001010702770П000</t>
  </si>
  <si>
    <t>Халат жен Е-71-02- 89, 104-108/170-176</t>
  </si>
  <si>
    <t>188,37</t>
  </si>
  <si>
    <t>4001010226100П100</t>
  </si>
  <si>
    <t>Скл.№ 6Радченко АМ(РН-Снаб Шульга)</t>
  </si>
  <si>
    <t>4001010226080П000</t>
  </si>
  <si>
    <t>4001010226130П100</t>
  </si>
  <si>
    <t>Скл.№ 8 Радченко АМ(РН-Снаб Литвинова)</t>
  </si>
  <si>
    <t>4004050300040П000</t>
  </si>
  <si>
    <t>Рукавицы брезентовые с брезентовым наладонником (без размера)</t>
  </si>
  <si>
    <t>4004029900022П000</t>
  </si>
  <si>
    <t>Комплексное средство защиты КН-1 защита глаз, лица и головы при монтажных и сварочных работах.</t>
  </si>
  <si>
    <t>4004029900020П000</t>
  </si>
  <si>
    <t>4004030200010П000</t>
  </si>
  <si>
    <t>Сетка защитная "Павловского" с пропиткой</t>
  </si>
  <si>
    <t>Костюм мужской зимний РН-449Б р.104-108/170-176</t>
  </si>
  <si>
    <t>Костюм мужской зимний РН-449Б р.104-108/182-188</t>
  </si>
  <si>
    <t>Костюм мужской зимний РН-449Б р.112-116/170-176</t>
  </si>
  <si>
    <t>Костюм мужской зимний РН-449Б р.112-116/182-188</t>
  </si>
  <si>
    <t>Костюм мужской зимний РН-449Б р.120-124/182-188</t>
  </si>
  <si>
    <t>Костюм мужской зимний РН-449Б р.96-100/170-176</t>
  </si>
  <si>
    <t>Костюм мужской зимний РН-410 р.112-116/182-188</t>
  </si>
  <si>
    <t>Халат мужской для защиты от вредных производственных факторов (нефтепродуктов, масел, растворов кислот) мод. М017-03</t>
  </si>
  <si>
    <t>Каска защитная "Труд-У" без подшлемника</t>
  </si>
  <si>
    <t>4004010100020П000</t>
  </si>
  <si>
    <t>Длительный срок хранения, наличие повреждений ткани. Потеря защитных свойств.</t>
  </si>
  <si>
    <t>Ввиду физического старения не пригодны к применению по назначению. Длительный срок хранения.</t>
  </si>
  <si>
    <t>Ввиду физического старения не пригодны к применению по назначению.Истекший срок годности.</t>
  </si>
  <si>
    <t>25 лет</t>
  </si>
  <si>
    <t>Заместитель генерального директора по промышленной безопасности, охране труда и окружающей среды</t>
  </si>
  <si>
    <t>Ввиду физического старения не пригодны к применению по назначению.</t>
  </si>
  <si>
    <t xml:space="preserve">Ввиду физического старения не пригодны к применению по назначению. </t>
  </si>
  <si>
    <t>Отдел гражданской обороны и чрезвычайных ситуаций</t>
  </si>
  <si>
    <t>Начальник ОГОиЧС</t>
  </si>
  <si>
    <t>А. В. Наумов</t>
  </si>
  <si>
    <t xml:space="preserve"> по промышленной безопасности, охране труда и окружающей среды</t>
  </si>
  <si>
    <t xml:space="preserve">Заместитель генерального директора по промышленной безопасности, охране труда и окружающей среды </t>
  </si>
  <si>
    <t>УПБОТиОС</t>
  </si>
  <si>
    <t>Длительный срок хранения, наличие повреждений ткани. Ткань выцвела и потеряла защитные свойства .</t>
  </si>
  <si>
    <t>ОГОиЧС</t>
  </si>
  <si>
    <t xml:space="preserve">Физическое страение (резино-техническое изделие). Истекший срок хранения. </t>
  </si>
  <si>
    <t>В результате осмотра средств индивидуальной защиты со сроком хранения свыше 4-х  лет были выявлены неликвидные МТР, которые по причине длительного хранения  потеряли свои потребительские свойства (отсутствие товарного вида, истекший срок годности, потеря защитных свойств и т.д).  По причине несоответствия корпоративному стилю ПАО «НК «Роснефть» и истекшему сроку годности, востребованность в перечисленной спецодежде и спецобуви в производственной  деятельности Общества отсутствует. На основании вышеизложенного, указанные МТР предлагаются к списанию.</t>
  </si>
  <si>
    <t>В результате осмотра материалов со сроком хранения свыше 9-и лет,  были выявлены невостребованные противогазы ГП-7ВМТ,  которые пригодны по назначению. Данные противогазы  используются для защиты органов дыхания, лица и глаз от отравляющих веществ, радиоактивной пыли, биологических аэрозолей, аварийно химически опасных веществ и аварийно-химических опасных веществ ингаляционного действия, то есть носят узкоспециализированный характер.  Указанное количество противогазов не является страховым запасом и невостребованно в производственной деятельности Общества . Применение данных МТР возможно только по прямому назначению, что не позволяет провести мероприятия по их вовлечению. Учитывая изложенное выше, противогазы ГП-7ВМТ предлагаю признать невостребованными МТР.</t>
  </si>
  <si>
    <t>Физическое старение.Истекший срок годности.</t>
  </si>
  <si>
    <t xml:space="preserve">Физическое старение. Не соответствует корпоративному стилю.  </t>
  </si>
  <si>
    <t xml:space="preserve">Отсутствие востребованности в производственной деятельности.Истекший срок хранения. </t>
  </si>
  <si>
    <t>Длительный срок хранения, наличие повреждений ткани. Ткань выцвела и потеряла защитные свойства.</t>
  </si>
  <si>
    <t>Ввиду физического старения не пригодны к применению по назначению.Истекший срок годности.Утрачены защитные своийста от кровососущих насекомых.</t>
  </si>
  <si>
    <t>"13 " октября 2016 год</t>
  </si>
  <si>
    <t>"13 "октября  2016 год</t>
  </si>
  <si>
    <t>А К Т  №15</t>
  </si>
  <si>
    <t>"__" _________2016 год</t>
  </si>
  <si>
    <t>3101040001220П000</t>
  </si>
  <si>
    <t>263 774,44</t>
  </si>
  <si>
    <t>6 594 361,00</t>
  </si>
  <si>
    <t>220 508,47</t>
  </si>
  <si>
    <t>3204010000350П000</t>
  </si>
  <si>
    <t>Плита перекрытия 1ПК63,12-8А1Ут</t>
  </si>
  <si>
    <t>8 103,74</t>
  </si>
  <si>
    <t>3201010000150П000</t>
  </si>
  <si>
    <t>Свая  железобетонная  С 50.30.6</t>
  </si>
  <si>
    <t>Опора ЛЭП стальная анкерная угловая АУС35/110П-2.7 (1171-22.2205.2- 06-15201-ЭС-В-03)</t>
  </si>
  <si>
    <t>Ввиду физического старения (повреждения, сколы) по причине длительного срока хранения не пригодно по значению. Отсутствие технической документации</t>
  </si>
  <si>
    <t xml:space="preserve">Ввиду физического старения (повреждения, сколы) по причине длительного срока хранения не пригодно по значению. Отсутствие технической документации </t>
  </si>
  <si>
    <t>97 376.49</t>
  </si>
  <si>
    <t>Ввиду физического старения (повреждения, сколы, бой) по причине длительного срока хранения не пригодно по значению. Отсутствие технической документации</t>
  </si>
  <si>
    <t>В рамках проводимых мероприятий по сокращению невостребованных запасов ООО «РН-Пурнефтегаз», в результате осмотра материалов  были выявлены неликвидные МТР со сроком хранения свыше 5-ти лет. По причине длительного хранения,  перечисленные в акте МТР потеряли свои потребительские свойства (отсутствие товарного вида, длительный  срок хранения, наличие коррозии, повреждений, отсутствие технической документации и т.д). Спрос у сторонних предприятий и востребованность в производственной деятельности Общества отсутствует на данные МТР.  На основании вышеизложенного, указанные МТР предлагаются к списанию.</t>
  </si>
  <si>
    <t>7 594 361,00</t>
  </si>
  <si>
    <t>8 594 361,00</t>
  </si>
  <si>
    <t>9 594 361,00</t>
  </si>
  <si>
    <t>Наименование, тип, марка.  (ERA)</t>
  </si>
  <si>
    <t xml:space="preserve"> "Техническое состояние НВЛ/группы НВЛ"</t>
  </si>
  <si>
    <t>Техническая документация, фото (наличие/отсутствие)</t>
  </si>
  <si>
    <t>Исполнитель: Ковалева Н.С.</t>
  </si>
  <si>
    <t>Масло турбинное</t>
  </si>
  <si>
    <t>т</t>
  </si>
  <si>
    <t>ЯНАО, городской округ город Губкинский город Губкинский, ул. Прирельсовая д.1, скл. № 17</t>
  </si>
  <si>
    <t>ЛОТ № 2023.10</t>
  </si>
  <si>
    <t>ГК</t>
  </si>
  <si>
    <t xml:space="preserve">Масло трансформаторное </t>
  </si>
  <si>
    <t xml:space="preserve">RN Energotec HC 40 </t>
  </si>
  <si>
    <t xml:space="preserve">Масло моторное </t>
  </si>
  <si>
    <t>Фото, копии справок (протоколов испытания на исходный материал) приложены в пакете</t>
  </si>
  <si>
    <t xml:space="preserve">
Масло отработанное б/у
</t>
  </si>
  <si>
    <t>Масло компрессорное</t>
  </si>
</sst>
</file>

<file path=xl/styles.xml><?xml version="1.0" encoding="utf-8"?>
<styleSheet xmlns="http://schemas.openxmlformats.org/spreadsheetml/2006/main">
  <numFmts count="27">
    <numFmt numFmtId="5" formatCode="#,##0\ &quot;?&quot;;\-#,##0\ &quot;?&quot;"/>
    <numFmt numFmtId="6" formatCode="#,##0\ &quot;?&quot;;[Red]\-#,##0\ &quot;?&quot;"/>
    <numFmt numFmtId="7" formatCode="#,##0.00\ &quot;?&quot;;\-#,##0.00\ &quot;?&quot;"/>
    <numFmt numFmtId="8" formatCode="#,##0.00\ &quot;?&quot;;[Red]\-#,##0.00\ &quot;?&quot;"/>
    <numFmt numFmtId="42" formatCode="_-* #,##0\ &quot;?&quot;_-;\-* #,##0\ &quot;?&quot;_-;_-* &quot;-&quot;\ &quot;?&quot;_-;_-@_-"/>
    <numFmt numFmtId="41" formatCode="_-* #,##0_-;\-* #,##0_-;_-* &quot;-&quot;_-;_-@_-"/>
    <numFmt numFmtId="44" formatCode="_-* #,##0.00\ &quot;?&quot;_-;\-* #,##0.00\ &quot;?&quot;_-;_-* &quot;-&quot;??\ &quot;?&quot;_-;_-@_-"/>
    <numFmt numFmtId="43" formatCode="_-* #,##0.00_-;\-* #,##0.00_-;_-* &quot;-&quot;??_-;_-@_-"/>
    <numFmt numFmtId="164" formatCode="_-* #,##0.00\ &quot;?&quot;_-;\-* #,##0.00\ &quot;?&quot;_-;_-* &quot;-&quot;&quot;?&quot;&quot;?&quot;\ &quot;?&quot;_-;_-@_-"/>
    <numFmt numFmtId="165" formatCode="_-* #,##0.00_-;\-* #,##0.00_-;_-* &quot;-&quot;&quot;?&quot;&quot;?&quot;_-;_-@_-"/>
    <numFmt numFmtId="166" formatCode="_-* #,##0.00\ _₽_-;\-* #,##0.00\ _₽_-;_-* &quot;-&quot;&quot;?&quot;&quot;?&quot;\ _₽_-;_-@_-"/>
    <numFmt numFmtId="167" formatCode="_-* #,##0&quot;р.&quot;_-;\-* #,##0&quot;р.&quot;_-;_-* &quot;-&quot;&quot;р.&quot;_-;_-@_-"/>
    <numFmt numFmtId="168" formatCode="_-* #,##0_р_._-;\-* #,##0_р_._-;_-* &quot;-&quot;_р_._-;_-@_-"/>
    <numFmt numFmtId="169" formatCode="_-* #,##0.00&quot;р.&quot;_-;\-* #,##0.00&quot;р.&quot;_-;_-* &quot;-&quot;&quot;?&quot;&quot;?&quot;&quot;р.&quot;_-;_-@_-"/>
    <numFmt numFmtId="170" formatCode="_-* #,##0.00_р_._-;\-* #,##0.00_р_._-;_-* &quot;-&quot;&quot;?&quot;&quot;?&quot;_р_._-;_-@_-"/>
    <numFmt numFmtId="171" formatCode="_-* #,##0.00_р_-;\-* #,##0.00_р_-;_-* &quot;-&quot;&quot;?&quot;&quot;?&quot;_р_-;_-@_-"/>
    <numFmt numFmtId="172" formatCode="_-* #,##0\ &quot;d.&quot;_-;\-* #,##0\ &quot;d.&quot;_-;_-* &quot;-&quot;\ &quot;d.&quot;_-;_-@_-"/>
    <numFmt numFmtId="173" formatCode="_-* #,##0.00\ &quot;d.&quot;_-;\-* #,##0.00\ &quot;d.&quot;_-;_-* &quot;-&quot;&quot;?&quot;&quot;?&quot;\ &quot;d.&quot;_-;_-@_-"/>
    <numFmt numFmtId="174" formatCode="_(&quot;$&quot;* #,##0_);_(&quot;$&quot;* \(#,##0\);_(&quot;$&quot;* &quot;-&quot;_);_(@_)"/>
    <numFmt numFmtId="175" formatCode="_-&quot;Ј&quot;* #,##0.00_-;\-&quot;Ј&quot;* #,##0.00_-;_-&quot;Ј&quot;* &quot;-&quot;&quot;?&quot;&quot;?&quot;_-;_-@_-"/>
    <numFmt numFmtId="176" formatCode="_-* #,##0\ _d_._-;\-* #,##0\ _d_._-;_-* &quot;-&quot;\ _d_._-;_-@_-"/>
    <numFmt numFmtId="177" formatCode="_-* #,##0.00\ _d_._-;\-* #,##0.00\ _d_._-;_-* &quot;-&quot;&quot;?&quot;&quot;?&quot;\ _d_._-;_-@_-"/>
    <numFmt numFmtId="178" formatCode="_-* #,##0\ _р_._-;\-* #,##0\ _р_._-;_-* &quot;-&quot;\ _р_._-;_-@_-"/>
    <numFmt numFmtId="179" formatCode="_-* #,##0.00\ _р_._-;\-* #,##0.00\ _р_._-;_-* &quot;-&quot;&quot;?&quot;&quot;?&quot;\ _р_._-;_-@_-"/>
    <numFmt numFmtId="180" formatCode="#,##0.000"/>
    <numFmt numFmtId="181" formatCode="#,##0_р_."/>
    <numFmt numFmtId="182" formatCode="_(* #,##0.00_);_(* \(#,##0.00\);_(* &quot;-&quot;&quot;?&quot;&quot;?&quot;_);_(@_)"/>
  </numFmts>
  <fonts count="78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10"/>
      <name val="Arial"/>
      <family val="2"/>
    </font>
    <font>
      <sz val="11"/>
      <color indexed="9"/>
      <name val="Calibri"/>
      <family val="2"/>
    </font>
    <font>
      <sz val="12"/>
      <name val="Arial"/>
      <family val="2"/>
    </font>
    <font>
      <sz val="10"/>
      <name val="Courier New Cyr"/>
      <family val="0"/>
    </font>
    <font>
      <sz val="10"/>
      <color indexed="8"/>
      <name val="Arial"/>
      <family val="2"/>
    </font>
    <font>
      <sz val="10"/>
      <name val="Times New Roman CYR"/>
      <family val="0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MS Sans Serif"/>
      <family val="2"/>
    </font>
    <font>
      <u val="single"/>
      <sz val="7.5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0"/>
      <name val="TimesET"/>
      <family val="0"/>
    </font>
    <font>
      <i/>
      <sz val="10"/>
      <name val="Arial Cyr"/>
      <family val="0"/>
    </font>
    <font>
      <b/>
      <sz val="14.05"/>
      <color indexed="8"/>
      <name val="Times New Roman"/>
      <family val="1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"/>
      <family val="2"/>
    </font>
    <font>
      <sz val="16"/>
      <name val="Arial"/>
      <family val="2"/>
    </font>
    <font>
      <sz val="16"/>
      <name val="Arial Cyr"/>
      <family val="0"/>
    </font>
    <font>
      <sz val="18"/>
      <name val="Times New Roman"/>
      <family val="1"/>
    </font>
    <font>
      <b/>
      <sz val="18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b/>
      <i/>
      <sz val="18"/>
      <name val="Times New Roman"/>
      <family val="1"/>
    </font>
    <font>
      <sz val="10"/>
      <name val="Times New Roman"/>
      <family val="1"/>
    </font>
    <font>
      <sz val="18"/>
      <name val="Arial Cyr"/>
      <family val="0"/>
    </font>
    <font>
      <sz val="14"/>
      <color indexed="8"/>
      <name val="Times New Roman"/>
      <family val="1"/>
    </font>
    <font>
      <sz val="18"/>
      <name val="Arial"/>
      <family val="2"/>
    </font>
    <font>
      <sz val="9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2"/>
      <name val="Arial Cyr"/>
      <family val="0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sz val="14"/>
      <color indexed="10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theme="1" tint="0.15000000596046448"/>
      <name val="Arial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sz val="14"/>
      <color theme="1"/>
      <name val="Times New Roman"/>
      <family val="1"/>
    </font>
    <font>
      <sz val="14"/>
      <color rgb="FFFF0000"/>
      <name val="Arial Cyr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8000860214233"/>
        <bgColor indexed="64"/>
      </patternFill>
    </fill>
  </fills>
  <borders count="59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329"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8" fontId="5" fillId="0" borderId="0" applyFont="0" applyFill="0" applyBorder="0" applyAlignment="0" applyProtection="0"/>
    <xf numFmtId="165" fontId="3" fillId="0" borderId="0" applyFont="0" applyFill="0" applyBorder="0" applyAlignment="0" applyProtection="0"/>
    <xf numFmtId="174" fontId="5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177" fontId="8" fillId="0" borderId="0" applyFont="0" applyFill="0" applyBorder="0" applyAlignment="0" applyProtection="0"/>
    <xf numFmtId="4" fontId="7" fillId="16" borderId="1" applyNumberFormat="0" applyProtection="0">
      <alignment vertical="center"/>
    </xf>
    <xf numFmtId="4" fontId="9" fillId="16" borderId="1" applyNumberFormat="0" applyProtection="0">
      <alignment vertical="center"/>
    </xf>
    <xf numFmtId="4" fontId="7" fillId="16" borderId="1" applyNumberFormat="0" applyProtection="0">
      <alignment horizontal="left" vertical="center" indent="1"/>
    </xf>
    <xf numFmtId="4" fontId="7" fillId="16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3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7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5" borderId="1" applyNumberFormat="0" applyProtection="0">
      <alignment horizontal="right" vertical="center"/>
    </xf>
    <xf numFmtId="4" fontId="7" fillId="18" borderId="1" applyNumberFormat="0" applyProtection="0">
      <alignment horizontal="right" vertical="center"/>
    </xf>
    <xf numFmtId="4" fontId="7" fillId="19" borderId="1" applyNumberFormat="0" applyProtection="0">
      <alignment horizontal="right" vertical="center"/>
    </xf>
    <xf numFmtId="4" fontId="7" fillId="20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10" fillId="21" borderId="1" applyNumberFormat="0" applyProtection="0">
      <alignment horizontal="left" vertical="center" indent="1"/>
    </xf>
    <xf numFmtId="4" fontId="7" fillId="22" borderId="2" applyNumberFormat="0" applyProtection="0">
      <alignment horizontal="left" vertical="center" indent="1"/>
    </xf>
    <xf numFmtId="4" fontId="11" fillId="23" borderId="0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22" borderId="1" applyNumberFormat="0" applyProtection="0">
      <alignment horizontal="left" vertical="center" indent="1"/>
    </xf>
    <xf numFmtId="4" fontId="7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4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5" borderId="1" applyNumberFormat="0" applyProtection="0">
      <alignment horizontal="left" vertical="center" indent="1"/>
    </xf>
    <xf numFmtId="0" fontId="3" fillId="26" borderId="1" applyNumberFormat="0" applyProtection="0">
      <alignment horizontal="left" vertical="center" indent="1"/>
    </xf>
    <xf numFmtId="0" fontId="3" fillId="26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4" fontId="7" fillId="27" borderId="1" applyNumberFormat="0" applyProtection="0">
      <alignment vertical="center"/>
    </xf>
    <xf numFmtId="4" fontId="9" fillId="27" borderId="1" applyNumberFormat="0" applyProtection="0">
      <alignment vertical="center"/>
    </xf>
    <xf numFmtId="4" fontId="7" fillId="27" borderId="1" applyNumberFormat="0" applyProtection="0">
      <alignment horizontal="left" vertical="center" indent="1"/>
    </xf>
    <xf numFmtId="4" fontId="7" fillId="27" borderId="1" applyNumberFormat="0" applyProtection="0">
      <alignment horizontal="left" vertical="center" indent="1"/>
    </xf>
    <xf numFmtId="4" fontId="7" fillId="22" borderId="1" applyNumberFormat="0" applyProtection="0">
      <alignment horizontal="right" vertical="center"/>
    </xf>
    <xf numFmtId="4" fontId="9" fillId="22" borderId="1" applyNumberFormat="0" applyProtection="0">
      <alignment horizontal="right" vertical="center"/>
    </xf>
    <xf numFmtId="0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center" indent="1"/>
    </xf>
    <xf numFmtId="0" fontId="12" fillId="0" borderId="0">
      <alignment/>
      <protection/>
    </xf>
    <xf numFmtId="4" fontId="13" fillId="22" borderId="1" applyNumberFormat="0" applyProtection="0">
      <alignment horizontal="right" vertical="center"/>
    </xf>
    <xf numFmtId="0" fontId="4" fillId="28" borderId="0" applyNumberFormat="0" applyBorder="0" applyAlignment="0" applyProtection="0"/>
    <xf numFmtId="0" fontId="4" fillId="28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14" fillId="7" borderId="3" applyNumberFormat="0" applyAlignment="0" applyProtection="0"/>
    <xf numFmtId="0" fontId="14" fillId="7" borderId="3" applyNumberFormat="0" applyAlignment="0" applyProtection="0"/>
    <xf numFmtId="0" fontId="15" fillId="26" borderId="1" applyNumberFormat="0" applyAlignment="0" applyProtection="0"/>
    <xf numFmtId="0" fontId="15" fillId="26" borderId="1" applyNumberFormat="0" applyAlignment="0" applyProtection="0"/>
    <xf numFmtId="0" fontId="16" fillId="26" borderId="3" applyNumberFormat="0" applyAlignment="0" applyProtection="0"/>
    <xf numFmtId="0" fontId="16" fillId="26" borderId="3" applyNumberFormat="0" applyAlignment="0" applyProtection="0"/>
    <xf numFmtId="0" fontId="17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21" fillId="0" borderId="7" applyNumberFormat="0" applyFill="0" applyAlignment="0" applyProtection="0"/>
    <xf numFmtId="0" fontId="22" fillId="25" borderId="8" applyNumberFormat="0" applyAlignment="0" applyProtection="0"/>
    <xf numFmtId="0" fontId="22" fillId="25" borderId="8" applyNumberFormat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68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7" fillId="0" borderId="0">
      <alignment vertical="top"/>
      <protection/>
    </xf>
    <xf numFmtId="0" fontId="3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 vertical="top"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8" fillId="0" borderId="0">
      <alignment/>
      <protection/>
    </xf>
    <xf numFmtId="0" fontId="3" fillId="0" borderId="0">
      <alignment/>
      <protection/>
    </xf>
    <xf numFmtId="0" fontId="68" fillId="0" borderId="0">
      <alignment/>
      <protection/>
    </xf>
    <xf numFmtId="0" fontId="68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" fillId="27" borderId="9" applyNumberFormat="0" applyFont="0" applyAlignment="0" applyProtection="0"/>
    <xf numFmtId="0" fontId="25" fillId="27" borderId="9" applyNumberFormat="0" applyFont="0" applyAlignment="0" applyProtection="0"/>
    <xf numFmtId="0" fontId="25" fillId="27" borderId="9" applyNumberFormat="0" applyFont="0" applyAlignment="0" applyProtection="0"/>
    <xf numFmtId="9" fontId="1" fillId="0" borderId="0" applyFont="0" applyFill="0" applyBorder="0" applyAlignment="0" applyProtection="0"/>
    <xf numFmtId="0" fontId="29" fillId="0" borderId="10" applyNumberFormat="0" applyFill="0" applyAlignment="0" applyProtection="0"/>
    <xf numFmtId="0" fontId="29" fillId="0" borderId="10" applyNumberFormat="0" applyFill="0" applyAlignment="0" applyProtection="0"/>
    <xf numFmtId="0" fontId="2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78" fontId="31" fillId="0" borderId="0" applyFont="0" applyFill="0" applyBorder="0" applyAlignment="0" applyProtection="0"/>
    <xf numFmtId="3" fontId="56" fillId="0" borderId="11" applyFont="0" applyBorder="0">
      <alignment horizontal="right"/>
      <protection locked="0"/>
    </xf>
    <xf numFmtId="179" fontId="3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33" fillId="0" borderId="0" applyFont="0" applyFill="0" applyBorder="0" applyAlignment="0" applyProtection="0"/>
    <xf numFmtId="166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82" fontId="3" fillId="0" borderId="0" applyFont="0" applyFill="0" applyBorder="0" applyAlignment="0" applyProtection="0"/>
    <xf numFmtId="174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7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2" fontId="3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</cellStyleXfs>
  <cellXfs count="799">
    <xf numFmtId="0" fontId="0" fillId="0" borderId="0" xfId="0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36" fillId="0" borderId="0" xfId="0" applyFont="1" applyAlignment="1">
      <alignment/>
    </xf>
    <xf numFmtId="0" fontId="5" fillId="0" borderId="0" xfId="0" applyFont="1" applyAlignment="1">
      <alignment/>
    </xf>
    <xf numFmtId="1" fontId="5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1" fontId="5" fillId="0" borderId="13" xfId="0" applyNumberFormat="1" applyFont="1" applyFill="1" applyBorder="1" applyAlignment="1">
      <alignment horizontal="center" vertical="center" wrapText="1"/>
    </xf>
    <xf numFmtId="17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0" fontId="36" fillId="0" borderId="16" xfId="0" applyFont="1" applyFill="1" applyBorder="1" applyAlignment="1">
      <alignment/>
    </xf>
    <xf numFmtId="1" fontId="36" fillId="0" borderId="17" xfId="0" applyNumberFormat="1" applyFont="1" applyFill="1" applyBorder="1" applyAlignment="1">
      <alignment horizontal="left" vertical="center" wrapText="1"/>
    </xf>
    <xf numFmtId="0" fontId="36" fillId="0" borderId="17" xfId="0" applyFont="1" applyFill="1" applyBorder="1" applyAlignment="1">
      <alignment horizontal="left" vertical="center" wrapText="1"/>
    </xf>
    <xf numFmtId="0" fontId="36" fillId="0" borderId="18" xfId="0" applyFont="1" applyFill="1" applyBorder="1" applyAlignment="1">
      <alignment horizontal="left" vertical="center" wrapText="1"/>
    </xf>
    <xf numFmtId="171" fontId="36" fillId="0" borderId="0" xfId="326" applyNumberFormat="1" applyFont="1" applyFill="1" applyBorder="1" applyAlignment="1">
      <alignment horizontal="right"/>
    </xf>
    <xf numFmtId="0" fontId="36" fillId="0" borderId="0" xfId="0" applyFont="1" applyFill="1" applyAlignment="1">
      <alignment/>
    </xf>
    <xf numFmtId="0" fontId="36" fillId="0" borderId="0" xfId="291" applyFont="1" applyFill="1" applyAlignment="1" applyProtection="1">
      <alignment/>
      <protection locked="0"/>
    </xf>
    <xf numFmtId="0" fontId="5" fillId="0" borderId="0" xfId="291" applyFont="1" applyFill="1" applyAlignment="1" applyProtection="1">
      <alignment horizontal="left"/>
      <protection locked="0"/>
    </xf>
    <xf numFmtId="0" fontId="5" fillId="0" borderId="0" xfId="291" applyFont="1" applyFill="1" applyAlignment="1" applyProtection="1">
      <alignment wrapText="1"/>
      <protection locked="0"/>
    </xf>
    <xf numFmtId="0" fontId="36" fillId="0" borderId="0" xfId="291" applyFont="1" applyFill="1" applyAlignment="1" applyProtection="1">
      <alignment horizontal="center" wrapText="1"/>
      <protection locked="0"/>
    </xf>
    <xf numFmtId="1" fontId="36" fillId="0" borderId="0" xfId="291" applyNumberFormat="1" applyFont="1" applyFill="1" applyAlignment="1" applyProtection="1">
      <alignment horizontal="center" wrapText="1"/>
      <protection locked="0"/>
    </xf>
    <xf numFmtId="0" fontId="36" fillId="0" borderId="0" xfId="291" applyFont="1" applyFill="1" applyAlignment="1" applyProtection="1">
      <alignment wrapText="1"/>
      <protection locked="0"/>
    </xf>
    <xf numFmtId="0" fontId="5" fillId="0" borderId="0" xfId="291" applyFont="1" applyFill="1">
      <alignment/>
      <protection/>
    </xf>
    <xf numFmtId="1" fontId="5" fillId="0" borderId="0" xfId="0" applyNumberFormat="1" applyFont="1" applyAlignment="1">
      <alignment vertical="center"/>
    </xf>
    <xf numFmtId="0" fontId="5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Alignment="1">
      <alignment wrapText="1"/>
    </xf>
    <xf numFmtId="0" fontId="5" fillId="0" borderId="0" xfId="291" applyFont="1" applyFill="1" applyAlignment="1">
      <alignment wrapText="1"/>
      <protection/>
    </xf>
    <xf numFmtId="0" fontId="5" fillId="0" borderId="0" xfId="0" applyFont="1" applyAlignment="1">
      <alignment vertical="center" wrapText="1"/>
    </xf>
    <xf numFmtId="0" fontId="36" fillId="0" borderId="14" xfId="0" applyFont="1" applyFill="1" applyBorder="1" applyAlignment="1">
      <alignment/>
    </xf>
    <xf numFmtId="0" fontId="36" fillId="0" borderId="14" xfId="0" applyFont="1" applyFill="1" applyBorder="1" applyAlignment="1">
      <alignment horizontal="left" vertical="center" wrapText="1"/>
    </xf>
    <xf numFmtId="0" fontId="36" fillId="0" borderId="14" xfId="0" applyFont="1" applyFill="1" applyBorder="1" applyAlignment="1">
      <alignment vertical="center" wrapText="1"/>
    </xf>
    <xf numFmtId="14" fontId="5" fillId="0" borderId="13" xfId="0" applyNumberFormat="1" applyFont="1" applyFill="1" applyBorder="1" applyAlignment="1">
      <alignment horizontal="center" vertical="center"/>
    </xf>
    <xf numFmtId="170" fontId="5" fillId="0" borderId="14" xfId="312" applyFont="1" applyFill="1" applyBorder="1" applyAlignment="1">
      <alignment horizontal="left" vertical="center" wrapText="1"/>
    </xf>
    <xf numFmtId="0" fontId="5" fillId="0" borderId="14" xfId="312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4" fontId="5" fillId="0" borderId="14" xfId="0" applyNumberFormat="1" applyFont="1" applyFill="1" applyBorder="1" applyAlignment="1">
      <alignment horizontal="right" vertical="center" wrapText="1"/>
    </xf>
    <xf numFmtId="170" fontId="36" fillId="0" borderId="17" xfId="0" applyNumberFormat="1" applyFont="1" applyFill="1" applyBorder="1" applyAlignment="1">
      <alignment horizontal="right" vertical="center" wrapText="1"/>
    </xf>
    <xf numFmtId="0" fontId="36" fillId="0" borderId="0" xfId="291" applyFont="1" applyFill="1" applyAlignment="1" applyProtection="1">
      <alignment horizontal="right" wrapText="1"/>
      <protection locked="0"/>
    </xf>
    <xf numFmtId="0" fontId="5" fillId="0" borderId="0" xfId="0" applyFont="1" applyFill="1" applyAlignment="1">
      <alignment horizontal="right" vertical="center"/>
    </xf>
    <xf numFmtId="0" fontId="69" fillId="0" borderId="0" xfId="0" applyFont="1" applyFill="1" applyBorder="1" applyAlignment="1">
      <alignment/>
    </xf>
    <xf numFmtId="0" fontId="69" fillId="0" borderId="0" xfId="0" applyFont="1" applyFill="1" applyAlignment="1">
      <alignment/>
    </xf>
    <xf numFmtId="0" fontId="69" fillId="0" borderId="0" xfId="0" applyFont="1" applyFill="1" applyAlignment="1">
      <alignment/>
    </xf>
    <xf numFmtId="0" fontId="69" fillId="0" borderId="14" xfId="0" applyFont="1" applyFill="1" applyBorder="1" applyAlignment="1">
      <alignment horizontal="left" vertical="center" wrapText="1"/>
    </xf>
    <xf numFmtId="1" fontId="69" fillId="0" borderId="13" xfId="0" applyNumberFormat="1" applyFont="1" applyFill="1" applyBorder="1" applyAlignment="1">
      <alignment horizontal="center" vertical="center" wrapText="1"/>
    </xf>
    <xf numFmtId="0" fontId="69" fillId="0" borderId="13" xfId="0" applyFont="1" applyFill="1" applyBorder="1" applyAlignment="1">
      <alignment horizontal="center" vertical="center" wrapText="1"/>
    </xf>
    <xf numFmtId="0" fontId="69" fillId="0" borderId="15" xfId="0" applyFont="1" applyFill="1" applyBorder="1" applyAlignment="1">
      <alignment horizontal="center" vertical="center" wrapText="1"/>
    </xf>
    <xf numFmtId="170" fontId="69" fillId="0" borderId="14" xfId="310" applyFont="1" applyFill="1" applyBorder="1" applyAlignment="1">
      <alignment vertical="center" wrapText="1"/>
    </xf>
    <xf numFmtId="2" fontId="69" fillId="0" borderId="13" xfId="0" applyNumberFormat="1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/>
    </xf>
    <xf numFmtId="0" fontId="70" fillId="0" borderId="20" xfId="0" applyFont="1" applyFill="1" applyBorder="1" applyAlignment="1">
      <alignment horizontal="left" vertical="center" wrapText="1"/>
    </xf>
    <xf numFmtId="0" fontId="70" fillId="0" borderId="19" xfId="0" applyFont="1" applyFill="1" applyBorder="1" applyAlignment="1">
      <alignment vertical="center" wrapText="1"/>
    </xf>
    <xf numFmtId="0" fontId="70" fillId="0" borderId="21" xfId="0" applyFont="1" applyFill="1" applyBorder="1" applyAlignment="1">
      <alignment vertical="center" wrapText="1"/>
    </xf>
    <xf numFmtId="170" fontId="70" fillId="0" borderId="17" xfId="0" applyNumberFormat="1" applyFont="1" applyFill="1" applyBorder="1" applyAlignment="1">
      <alignment horizontal="left" vertical="center" wrapText="1"/>
    </xf>
    <xf numFmtId="1" fontId="70" fillId="0" borderId="17" xfId="0" applyNumberFormat="1" applyFont="1" applyFill="1" applyBorder="1" applyAlignment="1">
      <alignment horizontal="left" vertical="center" wrapText="1"/>
    </xf>
    <xf numFmtId="0" fontId="70" fillId="0" borderId="17" xfId="0" applyFont="1" applyFill="1" applyBorder="1" applyAlignment="1">
      <alignment horizontal="left" vertical="center" wrapText="1"/>
    </xf>
    <xf numFmtId="0" fontId="70" fillId="0" borderId="18" xfId="0" applyFont="1" applyFill="1" applyBorder="1" applyAlignment="1">
      <alignment horizontal="left" vertical="center" wrapText="1"/>
    </xf>
    <xf numFmtId="0" fontId="70" fillId="0" borderId="0" xfId="291" applyFont="1" applyFill="1" applyAlignment="1" applyProtection="1">
      <alignment/>
      <protection locked="0"/>
    </xf>
    <xf numFmtId="0" fontId="69" fillId="0" borderId="0" xfId="291" applyFont="1" applyFill="1" applyAlignment="1" applyProtection="1">
      <alignment horizontal="left"/>
      <protection locked="0"/>
    </xf>
    <xf numFmtId="0" fontId="69" fillId="0" borderId="0" xfId="291" applyFont="1" applyFill="1" applyAlignment="1" applyProtection="1">
      <alignment wrapText="1"/>
      <protection locked="0"/>
    </xf>
    <xf numFmtId="0" fontId="70" fillId="0" borderId="0" xfId="291" applyFont="1" applyFill="1" applyAlignment="1" applyProtection="1">
      <alignment horizontal="center" wrapText="1"/>
      <protection locked="0"/>
    </xf>
    <xf numFmtId="1" fontId="70" fillId="0" borderId="0" xfId="291" applyNumberFormat="1" applyFont="1" applyFill="1" applyAlignment="1" applyProtection="1">
      <alignment horizontal="center" wrapText="1"/>
      <protection locked="0"/>
    </xf>
    <xf numFmtId="0" fontId="70" fillId="0" borderId="0" xfId="291" applyFont="1" applyFill="1" applyAlignment="1" applyProtection="1">
      <alignment wrapText="1"/>
      <protection locked="0"/>
    </xf>
    <xf numFmtId="0" fontId="69" fillId="0" borderId="0" xfId="291" applyFont="1" applyFill="1">
      <alignment/>
      <protection/>
    </xf>
    <xf numFmtId="170" fontId="69" fillId="0" borderId="14" xfId="310" applyFont="1" applyFill="1" applyBorder="1" applyAlignment="1">
      <alignment horizontal="left" vertical="center" wrapText="1"/>
    </xf>
    <xf numFmtId="0" fontId="69" fillId="0" borderId="14" xfId="310" applyNumberFormat="1" applyFont="1" applyFill="1" applyBorder="1" applyAlignment="1">
      <alignment horizontal="center" vertical="center" wrapText="1"/>
    </xf>
    <xf numFmtId="170" fontId="69" fillId="0" borderId="14" xfId="310" applyFont="1" applyFill="1" applyBorder="1" applyAlignment="1">
      <alignment horizontal="center" vertical="center" wrapText="1"/>
    </xf>
    <xf numFmtId="0" fontId="69" fillId="0" borderId="0" xfId="0" applyFont="1" applyFill="1" applyAlignment="1">
      <alignment horizontal="left"/>
    </xf>
    <xf numFmtId="1" fontId="69" fillId="0" borderId="0" xfId="0" applyNumberFormat="1" applyFont="1" applyFill="1" applyAlignment="1">
      <alignment/>
    </xf>
    <xf numFmtId="0" fontId="70" fillId="0" borderId="0" xfId="0" applyFont="1" applyFill="1" applyAlignment="1">
      <alignment/>
    </xf>
    <xf numFmtId="1" fontId="69" fillId="0" borderId="0" xfId="0" applyNumberFormat="1" applyFont="1" applyFill="1" applyAlignment="1">
      <alignment/>
    </xf>
    <xf numFmtId="0" fontId="69" fillId="0" borderId="0" xfId="0" applyFont="1" applyFill="1" applyAlignment="1">
      <alignment horizontal="center"/>
    </xf>
    <xf numFmtId="1" fontId="69" fillId="0" borderId="0" xfId="0" applyNumberFormat="1" applyFont="1" applyFill="1" applyAlignment="1">
      <alignment horizontal="center"/>
    </xf>
    <xf numFmtId="0" fontId="6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69" fillId="0" borderId="0" xfId="0" applyFont="1" applyFill="1" applyAlignment="1">
      <alignment horizontal="left" vertical="center"/>
    </xf>
    <xf numFmtId="0" fontId="69" fillId="0" borderId="0" xfId="0" applyFont="1" applyFill="1" applyAlignment="1">
      <alignment vertical="center"/>
    </xf>
    <xf numFmtId="1" fontId="69" fillId="0" borderId="0" xfId="0" applyNumberFormat="1" applyFont="1" applyFill="1" applyAlignment="1">
      <alignment vertical="center"/>
    </xf>
    <xf numFmtId="4" fontId="69" fillId="0" borderId="14" xfId="0" applyNumberFormat="1" applyFont="1" applyFill="1" applyBorder="1" applyAlignment="1">
      <alignment horizontal="center" vertical="center"/>
    </xf>
    <xf numFmtId="1" fontId="69" fillId="0" borderId="14" xfId="0" applyNumberFormat="1" applyFont="1" applyFill="1" applyBorder="1" applyAlignment="1">
      <alignment horizontal="center" vertical="center"/>
    </xf>
    <xf numFmtId="4" fontId="69" fillId="0" borderId="14" xfId="0" applyNumberFormat="1" applyFont="1" applyFill="1" applyBorder="1" applyAlignment="1">
      <alignment horizontal="center" vertical="center" wrapText="1"/>
    </xf>
    <xf numFmtId="0" fontId="70" fillId="0" borderId="19" xfId="0" applyFont="1" applyFill="1" applyBorder="1" applyAlignment="1">
      <alignment horizontal="lef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4" fontId="69" fillId="0" borderId="13" xfId="0" applyNumberFormat="1" applyFont="1" applyFill="1" applyBorder="1" applyAlignment="1">
      <alignment horizontal="center" vertical="center" wrapText="1"/>
    </xf>
    <xf numFmtId="170" fontId="5" fillId="0" borderId="14" xfId="312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right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0" fontId="69" fillId="29" borderId="14" xfId="0" applyFont="1" applyFill="1" applyBorder="1" applyAlignment="1">
      <alignment horizontal="center" vertical="center" wrapText="1"/>
    </xf>
    <xf numFmtId="4" fontId="69" fillId="29" borderId="14" xfId="0" applyNumberFormat="1" applyFont="1" applyFill="1" applyBorder="1" applyAlignment="1">
      <alignment horizontal="center" vertical="center"/>
    </xf>
    <xf numFmtId="4" fontId="69" fillId="29" borderId="14" xfId="0" applyNumberFormat="1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1" fontId="69" fillId="29" borderId="14" xfId="0" applyNumberFormat="1" applyFont="1" applyFill="1" applyBorder="1" applyAlignment="1">
      <alignment horizontal="center" vertical="center" wrapText="1"/>
    </xf>
    <xf numFmtId="1" fontId="69" fillId="29" borderId="14" xfId="0" applyNumberFormat="1" applyFont="1" applyFill="1" applyBorder="1" applyAlignment="1">
      <alignment horizontal="center" vertical="center"/>
    </xf>
    <xf numFmtId="1" fontId="70" fillId="0" borderId="19" xfId="0" applyNumberFormat="1" applyFont="1" applyFill="1" applyBorder="1" applyAlignment="1">
      <alignment vertical="center" wrapText="1"/>
    </xf>
    <xf numFmtId="1" fontId="69" fillId="0" borderId="0" xfId="291" applyNumberFormat="1" applyFont="1" applyFill="1" applyAlignment="1" applyProtection="1">
      <alignment wrapText="1"/>
      <protection locked="0"/>
    </xf>
    <xf numFmtId="0" fontId="71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center" vertical="center" wrapText="1"/>
    </xf>
    <xf numFmtId="4" fontId="71" fillId="0" borderId="14" xfId="0" applyNumberFormat="1" applyFont="1" applyFill="1" applyBorder="1" applyAlignment="1">
      <alignment horizontal="center" vertical="center"/>
    </xf>
    <xf numFmtId="0" fontId="37" fillId="0" borderId="0" xfId="0" applyFont="1" applyFill="1" applyAlignment="1">
      <alignment vertical="center"/>
    </xf>
    <xf numFmtId="0" fontId="37" fillId="0" borderId="0" xfId="0" applyFont="1" applyFill="1" applyAlignment="1">
      <alignment horizontal="left" vertical="center"/>
    </xf>
    <xf numFmtId="0" fontId="37" fillId="0" borderId="0" xfId="0" applyFont="1" applyFill="1" applyAlignment="1">
      <alignment horizontal="right" vertical="center"/>
    </xf>
    <xf numFmtId="1" fontId="37" fillId="0" borderId="0" xfId="0" applyNumberFormat="1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0" xfId="0" applyFont="1" applyAlignment="1">
      <alignment vertical="center" wrapText="1"/>
    </xf>
    <xf numFmtId="0" fontId="37" fillId="0" borderId="0" xfId="0" applyFont="1" applyFill="1" applyAlignment="1">
      <alignment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>
      <alignment horizontal="right"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8" fillId="0" borderId="0" xfId="0" applyFont="1" applyAlignment="1">
      <alignment/>
    </xf>
    <xf numFmtId="0" fontId="37" fillId="0" borderId="0" xfId="0" applyFont="1" applyFill="1" applyAlignment="1">
      <alignment/>
    </xf>
    <xf numFmtId="1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0" fontId="38" fillId="0" borderId="0" xfId="0" applyFont="1" applyFill="1" applyAlignment="1">
      <alignment/>
    </xf>
    <xf numFmtId="0" fontId="37" fillId="0" borderId="14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vertical="center" wrapText="1"/>
    </xf>
    <xf numFmtId="4" fontId="37" fillId="0" borderId="14" xfId="0" applyNumberFormat="1" applyFont="1" applyFill="1" applyBorder="1" applyAlignment="1">
      <alignment horizontal="center" vertical="center" wrapText="1"/>
    </xf>
    <xf numFmtId="4" fontId="37" fillId="0" borderId="13" xfId="0" applyNumberFormat="1" applyFont="1" applyFill="1" applyBorder="1" applyAlignment="1">
      <alignment horizontal="center" vertical="center" wrapText="1"/>
    </xf>
    <xf numFmtId="1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7" fillId="0" borderId="15" xfId="0" applyFont="1" applyFill="1" applyBorder="1" applyAlignment="1">
      <alignment horizontal="center" vertical="center" wrapText="1"/>
    </xf>
    <xf numFmtId="2" fontId="37" fillId="0" borderId="13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/>
    </xf>
    <xf numFmtId="0" fontId="38" fillId="0" borderId="14" xfId="0" applyFont="1" applyFill="1" applyBorder="1" applyAlignment="1">
      <alignment/>
    </xf>
    <xf numFmtId="0" fontId="38" fillId="0" borderId="14" xfId="0" applyFont="1" applyFill="1" applyBorder="1" applyAlignment="1">
      <alignment horizontal="left" vertical="center" wrapText="1"/>
    </xf>
    <xf numFmtId="0" fontId="38" fillId="0" borderId="14" xfId="0" applyFont="1" applyFill="1" applyBorder="1" applyAlignment="1">
      <alignment vertical="center" wrapText="1"/>
    </xf>
    <xf numFmtId="170" fontId="38" fillId="0" borderId="17" xfId="0" applyNumberFormat="1" applyFont="1" applyFill="1" applyBorder="1" applyAlignment="1">
      <alignment horizontal="right" vertical="center" wrapText="1"/>
    </xf>
    <xf numFmtId="1" fontId="38" fillId="0" borderId="17" xfId="0" applyNumberFormat="1" applyFont="1" applyFill="1" applyBorder="1" applyAlignment="1">
      <alignment horizontal="left" vertical="center" wrapText="1"/>
    </xf>
    <xf numFmtId="0" fontId="38" fillId="0" borderId="17" xfId="0" applyFont="1" applyFill="1" applyBorder="1" applyAlignment="1">
      <alignment horizontal="left" vertical="center" wrapText="1"/>
    </xf>
    <xf numFmtId="0" fontId="38" fillId="0" borderId="18" xfId="0" applyFont="1" applyFill="1" applyBorder="1" applyAlignment="1">
      <alignment horizontal="left" vertical="center" wrapText="1"/>
    </xf>
    <xf numFmtId="0" fontId="38" fillId="0" borderId="0" xfId="291" applyFont="1" applyFill="1" applyAlignment="1" applyProtection="1">
      <alignment/>
      <protection locked="0"/>
    </xf>
    <xf numFmtId="0" fontId="37" fillId="0" borderId="0" xfId="291" applyFont="1" applyFill="1" applyAlignment="1" applyProtection="1">
      <alignment horizontal="left"/>
      <protection locked="0"/>
    </xf>
    <xf numFmtId="0" fontId="37" fillId="0" borderId="0" xfId="291" applyFont="1" applyFill="1" applyAlignment="1" applyProtection="1">
      <alignment wrapText="1"/>
      <protection locked="0"/>
    </xf>
    <xf numFmtId="0" fontId="38" fillId="0" borderId="0" xfId="291" applyFont="1" applyFill="1" applyAlignment="1" applyProtection="1">
      <alignment horizontal="center" wrapText="1"/>
      <protection locked="0"/>
    </xf>
    <xf numFmtId="0" fontId="38" fillId="0" borderId="0" xfId="291" applyFont="1" applyFill="1" applyAlignment="1" applyProtection="1">
      <alignment horizontal="right" wrapText="1"/>
      <protection locked="0"/>
    </xf>
    <xf numFmtId="1" fontId="38" fillId="0" borderId="0" xfId="291" applyNumberFormat="1" applyFont="1" applyFill="1" applyAlignment="1" applyProtection="1">
      <alignment horizontal="center" wrapText="1"/>
      <protection locked="0"/>
    </xf>
    <xf numFmtId="0" fontId="38" fillId="0" borderId="0" xfId="291" applyFont="1" applyFill="1" applyAlignment="1" applyProtection="1">
      <alignment wrapText="1"/>
      <protection locked="0"/>
    </xf>
    <xf numFmtId="0" fontId="37" fillId="0" borderId="0" xfId="291" applyFont="1" applyFill="1">
      <alignment/>
      <protection/>
    </xf>
    <xf numFmtId="0" fontId="37" fillId="0" borderId="0" xfId="291" applyFont="1" applyFill="1" applyAlignment="1">
      <alignment wrapText="1"/>
      <protection/>
    </xf>
    <xf numFmtId="170" fontId="38" fillId="0" borderId="17" xfId="0" applyNumberFormat="1" applyFont="1" applyFill="1" applyBorder="1" applyAlignment="1">
      <alignment horizontal="center" vertical="center" wrapText="1"/>
    </xf>
    <xf numFmtId="4" fontId="38" fillId="0" borderId="17" xfId="0" applyNumberFormat="1" applyFont="1" applyFill="1" applyBorder="1" applyAlignment="1">
      <alignment horizontal="right" vertical="center" wrapText="1"/>
    </xf>
    <xf numFmtId="0" fontId="37" fillId="0" borderId="23" xfId="0" applyFont="1" applyFill="1" applyBorder="1" applyAlignment="1">
      <alignment horizontal="center" vertical="center" wrapText="1"/>
    </xf>
    <xf numFmtId="4" fontId="37" fillId="0" borderId="23" xfId="0" applyNumberFormat="1" applyFont="1" applyFill="1" applyBorder="1" applyAlignment="1">
      <alignment horizontal="center" vertical="center" wrapText="1"/>
    </xf>
    <xf numFmtId="181" fontId="37" fillId="0" borderId="14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right"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39" fillId="0" borderId="0" xfId="0" applyFont="1" applyFill="1" applyAlignment="1">
      <alignment wrapText="1"/>
    </xf>
    <xf numFmtId="0" fontId="39" fillId="0" borderId="0" xfId="0" applyFont="1" applyFill="1" applyBorder="1" applyAlignment="1">
      <alignment/>
    </xf>
    <xf numFmtId="0" fontId="39" fillId="0" borderId="0" xfId="0" applyFont="1" applyFill="1" applyAlignment="1">
      <alignment horizontal="left" vertical="center"/>
    </xf>
    <xf numFmtId="0" fontId="40" fillId="0" borderId="0" xfId="0" applyFont="1" applyFill="1" applyAlignment="1">
      <alignment/>
    </xf>
    <xf numFmtId="1" fontId="39" fillId="0" borderId="0" xfId="0" applyNumberFormat="1" applyFont="1" applyFill="1" applyAlignment="1">
      <alignment/>
    </xf>
    <xf numFmtId="0" fontId="39" fillId="0" borderId="0" xfId="0" applyFont="1" applyFill="1" applyAlignment="1">
      <alignment vertical="center"/>
    </xf>
    <xf numFmtId="0" fontId="39" fillId="0" borderId="0" xfId="0" applyFont="1" applyAlignment="1">
      <alignment/>
    </xf>
    <xf numFmtId="0" fontId="39" fillId="0" borderId="14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12" xfId="0" applyFont="1" applyFill="1" applyBorder="1" applyAlignment="1">
      <alignment horizontal="center" vertical="center" wrapText="1"/>
    </xf>
    <xf numFmtId="0" fontId="39" fillId="0" borderId="14" xfId="259" applyNumberFormat="1" applyFont="1" applyFill="1" applyBorder="1" applyAlignment="1">
      <alignment horizontal="center" vertical="center"/>
      <protection/>
    </xf>
    <xf numFmtId="49" fontId="39" fillId="0" borderId="14" xfId="259" applyNumberFormat="1" applyFont="1" applyFill="1" applyBorder="1" applyAlignment="1">
      <alignment vertical="center"/>
      <protection/>
    </xf>
    <xf numFmtId="181" fontId="39" fillId="0" borderId="14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horizontal="right" vertical="center" wrapText="1"/>
    </xf>
    <xf numFmtId="4" fontId="39" fillId="0" borderId="14" xfId="0" applyNumberFormat="1" applyFont="1" applyFill="1" applyBorder="1" applyAlignment="1">
      <alignment horizontal="center" vertical="center" wrapText="1"/>
    </xf>
    <xf numFmtId="1" fontId="39" fillId="0" borderId="13" xfId="0" applyNumberFormat="1" applyFont="1" applyFill="1" applyBorder="1" applyAlignment="1">
      <alignment horizontal="center" vertical="center" wrapText="1"/>
    </xf>
    <xf numFmtId="0" fontId="39" fillId="0" borderId="24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0" fontId="39" fillId="0" borderId="15" xfId="0" applyFont="1" applyFill="1" applyBorder="1" applyAlignment="1">
      <alignment horizontal="center" vertical="center" wrapText="1"/>
    </xf>
    <xf numFmtId="180" fontId="39" fillId="0" borderId="14" xfId="0" applyNumberFormat="1" applyFont="1" applyFill="1" applyBorder="1" applyAlignment="1">
      <alignment horizontal="center" vertical="center" wrapText="1"/>
    </xf>
    <xf numFmtId="0" fontId="40" fillId="0" borderId="16" xfId="0" applyFont="1" applyFill="1" applyBorder="1" applyAlignment="1">
      <alignment/>
    </xf>
    <xf numFmtId="0" fontId="40" fillId="0" borderId="14" xfId="0" applyFont="1" applyFill="1" applyBorder="1" applyAlignment="1">
      <alignment/>
    </xf>
    <xf numFmtId="0" fontId="40" fillId="0" borderId="14" xfId="0" applyFont="1" applyFill="1" applyBorder="1" applyAlignment="1">
      <alignment horizontal="left" vertical="center" wrapText="1"/>
    </xf>
    <xf numFmtId="0" fontId="40" fillId="0" borderId="14" xfId="0" applyFont="1" applyFill="1" applyBorder="1" applyAlignment="1">
      <alignment vertical="center" wrapText="1"/>
    </xf>
    <xf numFmtId="170" fontId="40" fillId="0" borderId="17" xfId="0" applyNumberFormat="1" applyFont="1" applyFill="1" applyBorder="1" applyAlignment="1">
      <alignment horizontal="right" vertical="center" wrapText="1"/>
    </xf>
    <xf numFmtId="4" fontId="40" fillId="0" borderId="17" xfId="0" applyNumberFormat="1" applyFont="1" applyFill="1" applyBorder="1" applyAlignment="1">
      <alignment horizontal="right" vertical="center" wrapText="1"/>
    </xf>
    <xf numFmtId="170" fontId="40" fillId="0" borderId="17" xfId="0" applyNumberFormat="1" applyFont="1" applyFill="1" applyBorder="1" applyAlignment="1">
      <alignment horizontal="center" vertical="center" wrapText="1"/>
    </xf>
    <xf numFmtId="1" fontId="40" fillId="0" borderId="17" xfId="0" applyNumberFormat="1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 wrapText="1"/>
    </xf>
    <xf numFmtId="0" fontId="40" fillId="0" borderId="0" xfId="291" applyFont="1" applyFill="1" applyAlignment="1" applyProtection="1">
      <alignment/>
      <protection locked="0"/>
    </xf>
    <xf numFmtId="0" fontId="39" fillId="0" borderId="0" xfId="291" applyFont="1" applyFill="1" applyAlignment="1" applyProtection="1">
      <alignment horizontal="left"/>
      <protection locked="0"/>
    </xf>
    <xf numFmtId="0" fontId="39" fillId="0" borderId="0" xfId="291" applyFont="1" applyFill="1" applyAlignment="1" applyProtection="1">
      <alignment wrapText="1"/>
      <protection locked="0"/>
    </xf>
    <xf numFmtId="0" fontId="40" fillId="0" borderId="0" xfId="291" applyFont="1" applyFill="1" applyAlignment="1" applyProtection="1">
      <alignment horizontal="center" wrapText="1"/>
      <protection locked="0"/>
    </xf>
    <xf numFmtId="0" fontId="40" fillId="0" borderId="0" xfId="291" applyFont="1" applyFill="1" applyAlignment="1" applyProtection="1">
      <alignment horizontal="right" wrapText="1"/>
      <protection locked="0"/>
    </xf>
    <xf numFmtId="1" fontId="40" fillId="0" borderId="0" xfId="291" applyNumberFormat="1" applyFont="1" applyFill="1" applyAlignment="1" applyProtection="1">
      <alignment horizontal="center" wrapText="1"/>
      <protection locked="0"/>
    </xf>
    <xf numFmtId="0" fontId="40" fillId="0" borderId="0" xfId="291" applyFont="1" applyFill="1" applyAlignment="1" applyProtection="1">
      <alignment wrapText="1"/>
      <protection locked="0"/>
    </xf>
    <xf numFmtId="0" fontId="39" fillId="0" borderId="0" xfId="291" applyFont="1" applyFill="1">
      <alignment/>
      <protection/>
    </xf>
    <xf numFmtId="0" fontId="39" fillId="0" borderId="0" xfId="291" applyFont="1" applyFill="1" applyAlignment="1">
      <alignment wrapText="1"/>
      <protection/>
    </xf>
    <xf numFmtId="0" fontId="39" fillId="0" borderId="0" xfId="0" applyFont="1" applyFill="1" applyAlignment="1">
      <alignment vertical="center" wrapText="1"/>
    </xf>
    <xf numFmtId="1" fontId="39" fillId="0" borderId="0" xfId="0" applyNumberFormat="1" applyFont="1" applyFill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Fill="1" applyAlignment="1">
      <alignment horizontal="right" vertical="center"/>
    </xf>
    <xf numFmtId="1" fontId="39" fillId="0" borderId="0" xfId="0" applyNumberFormat="1" applyFont="1" applyAlignment="1">
      <alignment vertical="center"/>
    </xf>
    <xf numFmtId="0" fontId="39" fillId="0" borderId="0" xfId="0" applyFont="1" applyAlignment="1">
      <alignment vertical="center" wrapText="1"/>
    </xf>
    <xf numFmtId="0" fontId="41" fillId="0" borderId="0" xfId="0" applyFont="1" applyAlignment="1">
      <alignment/>
    </xf>
    <xf numFmtId="0" fontId="39" fillId="0" borderId="14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/>
    </xf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right"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wrapText="1"/>
    </xf>
    <xf numFmtId="0" fontId="43" fillId="0" borderId="0" xfId="0" applyFont="1" applyAlignment="1">
      <alignment/>
    </xf>
    <xf numFmtId="0" fontId="42" fillId="0" borderId="0" xfId="0" applyFont="1" applyFill="1" applyAlignment="1">
      <alignment/>
    </xf>
    <xf numFmtId="1" fontId="42" fillId="0" borderId="0" xfId="0" applyNumberFormat="1" applyFont="1" applyAlignment="1">
      <alignment/>
    </xf>
    <xf numFmtId="0" fontId="42" fillId="0" borderId="0" xfId="0" applyFont="1" applyAlignment="1">
      <alignment/>
    </xf>
    <xf numFmtId="1" fontId="42" fillId="0" borderId="0" xfId="0" applyNumberFormat="1" applyFont="1" applyFill="1" applyAlignment="1">
      <alignment/>
    </xf>
    <xf numFmtId="0" fontId="42" fillId="0" borderId="0" xfId="0" applyFont="1" applyFill="1" applyAlignment="1">
      <alignment wrapText="1"/>
    </xf>
    <xf numFmtId="0" fontId="42" fillId="0" borderId="0" xfId="0" applyFont="1" applyFill="1" applyBorder="1" applyAlignment="1">
      <alignment/>
    </xf>
    <xf numFmtId="1" fontId="37" fillId="0" borderId="0" xfId="0" applyNumberFormat="1" applyFont="1" applyFill="1" applyAlignment="1">
      <alignment/>
    </xf>
    <xf numFmtId="0" fontId="37" fillId="0" borderId="0" xfId="0" applyFont="1" applyFill="1" applyAlignment="1">
      <alignment wrapText="1"/>
    </xf>
    <xf numFmtId="1" fontId="37" fillId="0" borderId="0" xfId="0" applyNumberFormat="1" applyFont="1" applyFill="1" applyAlignment="1">
      <alignment/>
    </xf>
    <xf numFmtId="0" fontId="37" fillId="0" borderId="0" xfId="0" applyFont="1" applyFill="1" applyBorder="1" applyAlignment="1">
      <alignment/>
    </xf>
    <xf numFmtId="0" fontId="0" fillId="29" borderId="0" xfId="0" applyFill="1" applyAlignment="1">
      <alignment/>
    </xf>
    <xf numFmtId="170" fontId="37" fillId="0" borderId="0" xfId="0" applyNumberFormat="1" applyFont="1" applyFill="1" applyAlignment="1">
      <alignment horizontal="right"/>
    </xf>
    <xf numFmtId="1" fontId="37" fillId="0" borderId="0" xfId="0" applyNumberFormat="1" applyFont="1" applyFill="1" applyAlignment="1">
      <alignment vertical="center"/>
    </xf>
    <xf numFmtId="0" fontId="37" fillId="0" borderId="0" xfId="0" applyFont="1" applyFill="1" applyAlignment="1">
      <alignment vertical="center" wrapText="1"/>
    </xf>
    <xf numFmtId="1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 wrapText="1"/>
    </xf>
    <xf numFmtId="0" fontId="37" fillId="0" borderId="14" xfId="259" applyNumberFormat="1" applyFont="1" applyFill="1" applyBorder="1" applyAlignment="1">
      <alignment horizontal="center" vertical="center"/>
      <protection/>
    </xf>
    <xf numFmtId="0" fontId="37" fillId="0" borderId="14" xfId="312" applyNumberFormat="1" applyFont="1" applyFill="1" applyBorder="1" applyAlignment="1">
      <alignment horizontal="center" vertical="center" wrapText="1"/>
    </xf>
    <xf numFmtId="0" fontId="37" fillId="0" borderId="23" xfId="259" applyNumberFormat="1" applyFont="1" applyFill="1" applyBorder="1" applyAlignment="1">
      <alignment horizontal="center" vertical="center"/>
      <protection/>
    </xf>
    <xf numFmtId="4" fontId="37" fillId="0" borderId="14" xfId="259" applyNumberFormat="1" applyFont="1" applyFill="1" applyBorder="1" applyAlignment="1">
      <alignment horizontal="center" vertical="center"/>
      <protection/>
    </xf>
    <xf numFmtId="170" fontId="37" fillId="0" borderId="24" xfId="312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0" fontId="37" fillId="0" borderId="14" xfId="259" applyNumberFormat="1" applyFont="1" applyFill="1" applyBorder="1" applyAlignment="1">
      <alignment horizontal="left" vertical="center"/>
      <protection/>
    </xf>
    <xf numFmtId="1" fontId="37" fillId="0" borderId="13" xfId="0" applyNumberFormat="1" applyFont="1" applyFill="1" applyBorder="1" applyAlignment="1">
      <alignment horizontal="left" vertical="center" wrapText="1"/>
    </xf>
    <xf numFmtId="170" fontId="37" fillId="0" borderId="14" xfId="312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37" fillId="0" borderId="11" xfId="259" applyNumberFormat="1" applyFont="1" applyFill="1" applyBorder="1" applyAlignment="1">
      <alignment horizontal="left" vertical="center"/>
      <protection/>
    </xf>
    <xf numFmtId="0" fontId="37" fillId="0" borderId="13" xfId="259" applyNumberFormat="1" applyFont="1" applyFill="1" applyBorder="1" applyAlignment="1">
      <alignment horizontal="left" vertical="center"/>
      <protection/>
    </xf>
    <xf numFmtId="181" fontId="37" fillId="0" borderId="23" xfId="0" applyNumberFormat="1" applyFont="1" applyFill="1" applyBorder="1" applyAlignment="1">
      <alignment horizontal="center" vertical="center" wrapText="1"/>
    </xf>
    <xf numFmtId="2" fontId="37" fillId="0" borderId="0" xfId="0" applyNumberFormat="1" applyFont="1" applyFill="1" applyAlignment="1">
      <alignment horizontal="left" vertical="center" wrapText="1"/>
    </xf>
    <xf numFmtId="2" fontId="37" fillId="0" borderId="0" xfId="0" applyNumberFormat="1" applyFont="1" applyFill="1" applyAlignment="1">
      <alignment horizontal="left" wrapText="1"/>
    </xf>
    <xf numFmtId="2" fontId="37" fillId="0" borderId="14" xfId="259" applyNumberFormat="1" applyFont="1" applyFill="1" applyBorder="1" applyAlignment="1">
      <alignment horizontal="left" vertical="center" wrapText="1"/>
      <protection/>
    </xf>
    <xf numFmtId="2" fontId="37" fillId="0" borderId="23" xfId="259" applyNumberFormat="1" applyFont="1" applyFill="1" applyBorder="1" applyAlignment="1">
      <alignment horizontal="left" vertical="center" wrapText="1"/>
      <protection/>
    </xf>
    <xf numFmtId="2" fontId="38" fillId="0" borderId="14" xfId="0" applyNumberFormat="1" applyFont="1" applyFill="1" applyBorder="1" applyAlignment="1">
      <alignment horizontal="left" vertical="center" wrapText="1"/>
    </xf>
    <xf numFmtId="2" fontId="37" fillId="0" borderId="0" xfId="291" applyNumberFormat="1" applyFont="1" applyFill="1" applyAlignment="1" applyProtection="1">
      <alignment horizontal="left" wrapText="1"/>
      <protection locked="0"/>
    </xf>
    <xf numFmtId="2" fontId="5" fillId="0" borderId="0" xfId="0" applyNumberFormat="1" applyFont="1" applyFill="1" applyAlignment="1">
      <alignment horizontal="left" vertical="center" wrapText="1"/>
    </xf>
    <xf numFmtId="1" fontId="37" fillId="0" borderId="14" xfId="0" applyNumberFormat="1" applyFont="1" applyFill="1" applyBorder="1" applyAlignment="1">
      <alignment horizontal="left" vertical="center" wrapText="1"/>
    </xf>
    <xf numFmtId="0" fontId="37" fillId="0" borderId="15" xfId="0" applyFont="1" applyFill="1" applyBorder="1" applyAlignment="1">
      <alignment horizontal="left" vertical="center" wrapText="1"/>
    </xf>
    <xf numFmtId="0" fontId="37" fillId="0" borderId="13" xfId="0" applyFont="1" applyFill="1" applyBorder="1" applyAlignment="1">
      <alignment horizontal="left" vertical="center" wrapText="1"/>
    </xf>
    <xf numFmtId="0" fontId="37" fillId="0" borderId="13" xfId="312" applyNumberFormat="1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0" fontId="41" fillId="0" borderId="14" xfId="259" applyNumberFormat="1" applyFont="1" applyFill="1" applyBorder="1" applyAlignment="1">
      <alignment horizontal="center" vertical="center"/>
      <protection/>
    </xf>
    <xf numFmtId="49" fontId="41" fillId="0" borderId="14" xfId="259" applyNumberFormat="1" applyFont="1" applyFill="1" applyBorder="1" applyAlignment="1">
      <alignment vertical="center"/>
      <protection/>
    </xf>
    <xf numFmtId="0" fontId="39" fillId="0" borderId="14" xfId="312" applyNumberFormat="1" applyFont="1" applyFill="1" applyBorder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49" fontId="41" fillId="0" borderId="14" xfId="259" applyNumberFormat="1" applyFont="1" applyFill="1" applyBorder="1" applyAlignment="1">
      <alignment vertical="center" wrapText="1"/>
      <protection/>
    </xf>
    <xf numFmtId="170" fontId="44" fillId="0" borderId="14" xfId="312" applyFont="1" applyFill="1" applyBorder="1" applyAlignment="1">
      <alignment horizontal="center" vertical="center" wrapText="1"/>
    </xf>
    <xf numFmtId="0" fontId="39" fillId="0" borderId="25" xfId="0" applyFont="1" applyFill="1" applyBorder="1" applyAlignment="1">
      <alignment horizontal="center" vertical="center" wrapText="1"/>
    </xf>
    <xf numFmtId="4" fontId="41" fillId="0" borderId="14" xfId="259" applyNumberFormat="1" applyFont="1" applyFill="1" applyBorder="1" applyAlignment="1">
      <alignment vertical="center" wrapText="1"/>
      <protection/>
    </xf>
    <xf numFmtId="0" fontId="39" fillId="0" borderId="13" xfId="0" applyFont="1" applyFill="1" applyBorder="1" applyAlignment="1">
      <alignment horizontal="center" vertical="center" wrapText="1"/>
    </xf>
    <xf numFmtId="0" fontId="39" fillId="0" borderId="13" xfId="0" applyFont="1" applyFill="1" applyBorder="1" applyAlignment="1">
      <alignment horizontal="left" vertical="center" wrapText="1"/>
    </xf>
    <xf numFmtId="4" fontId="39" fillId="0" borderId="13" xfId="0" applyNumberFormat="1" applyFont="1" applyFill="1" applyBorder="1" applyAlignment="1">
      <alignment vertical="center" wrapText="1"/>
    </xf>
    <xf numFmtId="0" fontId="39" fillId="0" borderId="13" xfId="259" applyNumberFormat="1" applyFont="1" applyFill="1" applyBorder="1" applyAlignment="1">
      <alignment vertical="center"/>
      <protection/>
    </xf>
    <xf numFmtId="0" fontId="44" fillId="0" borderId="0" xfId="0" applyFont="1" applyFill="1" applyAlignment="1">
      <alignment vertical="center"/>
    </xf>
    <xf numFmtId="0" fontId="44" fillId="0" borderId="0" xfId="0" applyFont="1" applyFill="1" applyAlignment="1">
      <alignment horizontal="left" vertical="center"/>
    </xf>
    <xf numFmtId="0" fontId="44" fillId="0" borderId="0" xfId="0" applyFont="1" applyFill="1" applyAlignment="1">
      <alignment horizontal="right" vertical="center"/>
    </xf>
    <xf numFmtId="0" fontId="44" fillId="0" borderId="0" xfId="0" applyFont="1" applyAlignment="1">
      <alignment vertical="center"/>
    </xf>
    <xf numFmtId="0" fontId="40" fillId="0" borderId="0" xfId="0" applyFont="1" applyAlignment="1">
      <alignment/>
    </xf>
    <xf numFmtId="1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39" fillId="0" borderId="0" xfId="0" applyFont="1" applyFill="1" applyBorder="1" applyAlignment="1">
      <alignment/>
    </xf>
    <xf numFmtId="0" fontId="43" fillId="0" borderId="0" xfId="291" applyFont="1" applyFill="1" applyAlignment="1" applyProtection="1">
      <alignment/>
      <protection locked="0"/>
    </xf>
    <xf numFmtId="0" fontId="42" fillId="0" borderId="0" xfId="291" applyFont="1" applyFill="1" applyAlignment="1" applyProtection="1">
      <alignment horizontal="left"/>
      <protection locked="0"/>
    </xf>
    <xf numFmtId="0" fontId="42" fillId="0" borderId="0" xfId="291" applyFont="1" applyFill="1" applyAlignment="1" applyProtection="1">
      <alignment wrapText="1"/>
      <protection locked="0"/>
    </xf>
    <xf numFmtId="0" fontId="43" fillId="0" borderId="0" xfId="291" applyFont="1" applyFill="1" applyAlignment="1" applyProtection="1">
      <alignment horizontal="center" wrapText="1"/>
      <protection locked="0"/>
    </xf>
    <xf numFmtId="0" fontId="43" fillId="0" borderId="0" xfId="291" applyFont="1" applyFill="1" applyAlignment="1" applyProtection="1">
      <alignment horizontal="right" wrapText="1"/>
      <protection locked="0"/>
    </xf>
    <xf numFmtId="1" fontId="43" fillId="0" borderId="0" xfId="291" applyNumberFormat="1" applyFont="1" applyFill="1" applyAlignment="1" applyProtection="1">
      <alignment horizontal="center" wrapText="1"/>
      <protection locked="0"/>
    </xf>
    <xf numFmtId="0" fontId="43" fillId="0" borderId="0" xfId="291" applyFont="1" applyFill="1" applyAlignment="1" applyProtection="1">
      <alignment wrapText="1"/>
      <protection locked="0"/>
    </xf>
    <xf numFmtId="0" fontId="42" fillId="0" borderId="0" xfId="291" applyFont="1" applyFill="1">
      <alignment/>
      <protection/>
    </xf>
    <xf numFmtId="0" fontId="42" fillId="0" borderId="0" xfId="291" applyFont="1" applyFill="1" applyAlignment="1">
      <alignment wrapText="1"/>
      <protection/>
    </xf>
    <xf numFmtId="0" fontId="43" fillId="0" borderId="0" xfId="0" applyFont="1" applyFill="1" applyAlignment="1">
      <alignment/>
    </xf>
    <xf numFmtId="0" fontId="45" fillId="0" borderId="0" xfId="0" applyFont="1" applyFill="1" applyAlignment="1">
      <alignment vertical="center"/>
    </xf>
    <xf numFmtId="0" fontId="45" fillId="0" borderId="0" xfId="0" applyFont="1" applyFill="1" applyAlignment="1">
      <alignment horizontal="left" vertical="center"/>
    </xf>
    <xf numFmtId="0" fontId="45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vertical="center"/>
    </xf>
    <xf numFmtId="0" fontId="45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42" fillId="0" borderId="0" xfId="0" applyFont="1" applyFill="1" applyAlignment="1">
      <alignment horizontal="right" vertical="center"/>
    </xf>
    <xf numFmtId="0" fontId="42" fillId="0" borderId="0" xfId="0" applyFont="1" applyFill="1" applyAlignment="1">
      <alignment horizontal="left" vertical="center"/>
    </xf>
    <xf numFmtId="1" fontId="42" fillId="0" borderId="0" xfId="0" applyNumberFormat="1" applyFont="1" applyFill="1" applyAlignment="1">
      <alignment vertical="center"/>
    </xf>
    <xf numFmtId="0" fontId="42" fillId="0" borderId="0" xfId="0" applyFont="1" applyFill="1" applyAlignment="1">
      <alignment vertical="center" wrapText="1"/>
    </xf>
    <xf numFmtId="1" fontId="42" fillId="0" borderId="0" xfId="0" applyNumberFormat="1" applyFont="1" applyFill="1" applyAlignment="1">
      <alignment/>
    </xf>
    <xf numFmtId="0" fontId="42" fillId="0" borderId="0" xfId="0" applyFont="1" applyFill="1" applyBorder="1" applyAlignment="1">
      <alignment/>
    </xf>
    <xf numFmtId="170" fontId="38" fillId="0" borderId="17" xfId="0" applyNumberFormat="1" applyFont="1" applyFill="1" applyBorder="1" applyAlignment="1">
      <alignment horizontal="left" vertical="center" wrapText="1"/>
    </xf>
    <xf numFmtId="4" fontId="37" fillId="0" borderId="0" xfId="0" applyNumberFormat="1" applyFont="1" applyFill="1" applyAlignment="1">
      <alignment horizontal="right"/>
    </xf>
    <xf numFmtId="4" fontId="40" fillId="0" borderId="0" xfId="291" applyNumberFormat="1" applyFont="1" applyFill="1" applyAlignment="1" applyProtection="1">
      <alignment horizontal="right" wrapText="1"/>
      <protection locked="0"/>
    </xf>
    <xf numFmtId="0" fontId="72" fillId="0" borderId="14" xfId="0" applyFont="1" applyFill="1" applyBorder="1" applyAlignment="1">
      <alignment vertical="center" wrapText="1"/>
    </xf>
    <xf numFmtId="49" fontId="72" fillId="0" borderId="14" xfId="0" applyNumberFormat="1" applyFont="1" applyFill="1" applyBorder="1" applyAlignment="1">
      <alignment horizontal="left" vertical="center" wrapText="1"/>
    </xf>
    <xf numFmtId="0" fontId="72" fillId="0" borderId="14" xfId="0" applyFont="1" applyFill="1" applyBorder="1" applyAlignment="1">
      <alignment horizontal="left" vertical="center" wrapText="1"/>
    </xf>
    <xf numFmtId="4" fontId="72" fillId="0" borderId="14" xfId="0" applyNumberFormat="1" applyFont="1" applyFill="1" applyBorder="1" applyAlignment="1">
      <alignment horizontal="center" vertical="center" wrapText="1"/>
    </xf>
    <xf numFmtId="1" fontId="72" fillId="0" borderId="14" xfId="0" applyNumberFormat="1" applyFont="1" applyFill="1" applyBorder="1" applyAlignment="1">
      <alignment horizontal="center" vertical="center"/>
    </xf>
    <xf numFmtId="0" fontId="72" fillId="0" borderId="14" xfId="0" applyFont="1" applyFill="1" applyBorder="1" applyAlignment="1">
      <alignment horizontal="center" vertical="center" wrapText="1"/>
    </xf>
    <xf numFmtId="0" fontId="72" fillId="0" borderId="14" xfId="0" applyFont="1" applyFill="1" applyBorder="1" applyAlignment="1">
      <alignment horizontal="center" vertical="center"/>
    </xf>
    <xf numFmtId="1" fontId="72" fillId="0" borderId="14" xfId="0" applyNumberFormat="1" applyFont="1" applyFill="1" applyBorder="1" applyAlignment="1">
      <alignment horizontal="center" vertical="center" wrapText="1"/>
    </xf>
    <xf numFmtId="2" fontId="72" fillId="30" borderId="14" xfId="276" applyNumberFormat="1" applyFont="1" applyFill="1" applyBorder="1" applyAlignment="1">
      <alignment vertical="center" wrapText="1"/>
      <protection/>
    </xf>
    <xf numFmtId="2" fontId="72" fillId="0" borderId="14" xfId="276" applyNumberFormat="1" applyFont="1" applyFill="1" applyBorder="1" applyAlignment="1">
      <alignment horizontal="left" vertical="center" wrapText="1"/>
      <protection/>
    </xf>
    <xf numFmtId="49" fontId="72" fillId="30" borderId="14" xfId="276" applyNumberFormat="1" applyFont="1" applyFill="1" applyBorder="1" applyAlignment="1">
      <alignment horizontal="center" vertical="center" wrapText="1"/>
      <protection/>
    </xf>
    <xf numFmtId="49" fontId="72" fillId="30" borderId="14" xfId="316" applyNumberFormat="1" applyFont="1" applyFill="1" applyBorder="1" applyAlignment="1">
      <alignment horizontal="center" vertical="center" wrapText="1"/>
    </xf>
    <xf numFmtId="4" fontId="38" fillId="0" borderId="14" xfId="0" applyNumberFormat="1" applyFont="1" applyFill="1" applyBorder="1" applyAlignment="1">
      <alignment horizontal="right" vertical="center" wrapText="1"/>
    </xf>
    <xf numFmtId="170" fontId="38" fillId="0" borderId="14" xfId="0" applyNumberFormat="1" applyFont="1" applyFill="1" applyBorder="1" applyAlignment="1">
      <alignment horizontal="center" vertical="center" wrapText="1"/>
    </xf>
    <xf numFmtId="1" fontId="38" fillId="0" borderId="14" xfId="0" applyNumberFormat="1" applyFont="1" applyFill="1" applyBorder="1" applyAlignment="1">
      <alignment horizontal="left" vertical="center" wrapText="1"/>
    </xf>
    <xf numFmtId="4" fontId="38" fillId="0" borderId="0" xfId="291" applyNumberFormat="1" applyFont="1" applyFill="1" applyAlignment="1" applyProtection="1">
      <alignment horizontal="right" wrapText="1"/>
      <protection locked="0"/>
    </xf>
    <xf numFmtId="0" fontId="72" fillId="0" borderId="0" xfId="0" applyFont="1" applyFill="1" applyAlignment="1">
      <alignment/>
    </xf>
    <xf numFmtId="2" fontId="72" fillId="30" borderId="26" xfId="276" applyNumberFormat="1" applyFont="1" applyFill="1" applyBorder="1" applyAlignment="1">
      <alignment horizontal="left" vertical="center" wrapText="1"/>
      <protection/>
    </xf>
    <xf numFmtId="2" fontId="72" fillId="30" borderId="26" xfId="316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vertical="center" wrapText="1"/>
    </xf>
    <xf numFmtId="49" fontId="73" fillId="0" borderId="14" xfId="0" applyNumberFormat="1" applyFont="1" applyFill="1" applyBorder="1" applyAlignment="1">
      <alignment horizontal="left" vertical="center" wrapText="1"/>
    </xf>
    <xf numFmtId="0" fontId="73" fillId="0" borderId="14" xfId="0" applyFont="1" applyFill="1" applyBorder="1" applyAlignment="1">
      <alignment horizontal="center" vertical="center" wrapText="1"/>
    </xf>
    <xf numFmtId="4" fontId="73" fillId="0" borderId="14" xfId="0" applyNumberFormat="1" applyFont="1" applyFill="1" applyBorder="1" applyAlignment="1">
      <alignment horizontal="center" vertical="center" wrapText="1"/>
    </xf>
    <xf numFmtId="2" fontId="73" fillId="0" borderId="14" xfId="276" applyNumberFormat="1" applyFont="1" applyFill="1" applyBorder="1" applyAlignment="1">
      <alignment vertical="center" wrapText="1"/>
      <protection/>
    </xf>
    <xf numFmtId="0" fontId="73" fillId="0" borderId="14" xfId="0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center" vertical="center" wrapText="1"/>
    </xf>
    <xf numFmtId="1" fontId="73" fillId="0" borderId="14" xfId="0" applyNumberFormat="1" applyFont="1" applyFill="1" applyBorder="1" applyAlignment="1">
      <alignment horizontal="center" vertical="center" wrapText="1"/>
    </xf>
    <xf numFmtId="1" fontId="74" fillId="0" borderId="14" xfId="0" applyNumberFormat="1" applyFont="1" applyFill="1" applyBorder="1" applyAlignment="1">
      <alignment horizontal="center" vertical="center" wrapText="1"/>
    </xf>
    <xf numFmtId="2" fontId="73" fillId="0" borderId="26" xfId="276" applyNumberFormat="1" applyFont="1" applyFill="1" applyBorder="1" applyAlignment="1">
      <alignment horizontal="left" vertical="center" wrapText="1"/>
      <protection/>
    </xf>
    <xf numFmtId="0" fontId="75" fillId="0" borderId="0" xfId="0" applyFont="1" applyFill="1" applyAlignment="1">
      <alignment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right" vertical="center"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right" wrapText="1"/>
    </xf>
    <xf numFmtId="1" fontId="39" fillId="0" borderId="0" xfId="0" applyNumberFormat="1" applyFont="1" applyFill="1" applyAlignment="1">
      <alignment wrapText="1"/>
    </xf>
    <xf numFmtId="0" fontId="39" fillId="0" borderId="0" xfId="0" applyFont="1" applyFill="1" applyBorder="1" applyAlignment="1">
      <alignment wrapText="1"/>
    </xf>
    <xf numFmtId="0" fontId="4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right" vertical="center" wrapText="1"/>
    </xf>
    <xf numFmtId="0" fontId="75" fillId="0" borderId="14" xfId="0" applyFont="1" applyFill="1" applyBorder="1" applyAlignment="1">
      <alignment wrapText="1"/>
    </xf>
    <xf numFmtId="0" fontId="4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left" vertical="center" wrapText="1"/>
    </xf>
    <xf numFmtId="0" fontId="37" fillId="0" borderId="0" xfId="0" applyFont="1" applyFill="1" applyAlignment="1">
      <alignment horizontal="right" vertical="center" wrapText="1"/>
    </xf>
    <xf numFmtId="0" fontId="40" fillId="0" borderId="0" xfId="0" applyFont="1" applyFill="1" applyAlignment="1">
      <alignment horizontal="left" wrapText="1"/>
    </xf>
    <xf numFmtId="1" fontId="39" fillId="0" borderId="0" xfId="0" applyNumberFormat="1" applyFont="1" applyFill="1" applyAlignment="1">
      <alignment horizontal="left" wrapText="1"/>
    </xf>
    <xf numFmtId="0" fontId="37" fillId="0" borderId="0" xfId="0" applyFont="1" applyFill="1" applyAlignment="1">
      <alignment horizontal="left" wrapText="1"/>
    </xf>
    <xf numFmtId="0" fontId="45" fillId="0" borderId="0" xfId="0" applyFont="1" applyFill="1" applyAlignment="1">
      <alignment horizontal="left" vertical="center" wrapText="1"/>
    </xf>
    <xf numFmtId="0" fontId="45" fillId="0" borderId="0" xfId="0" applyFont="1" applyFill="1" applyAlignment="1">
      <alignment vertical="center" wrapText="1"/>
    </xf>
    <xf numFmtId="0" fontId="42" fillId="0" borderId="0" xfId="0" applyFont="1" applyFill="1" applyAlignment="1">
      <alignment horizontal="left" wrapText="1"/>
    </xf>
    <xf numFmtId="0" fontId="42" fillId="0" borderId="0" xfId="0" applyFont="1" applyFill="1" applyAlignment="1">
      <alignment horizontal="right" vertical="center" wrapText="1"/>
    </xf>
    <xf numFmtId="0" fontId="42" fillId="0" borderId="0" xfId="0" applyFont="1" applyFill="1" applyAlignment="1">
      <alignment horizontal="right" wrapText="1"/>
    </xf>
    <xf numFmtId="0" fontId="42" fillId="0" borderId="0" xfId="0" applyFont="1" applyFill="1" applyAlignment="1">
      <alignment horizontal="left" vertical="center" wrapText="1"/>
    </xf>
    <xf numFmtId="1" fontId="4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horizontal="left"/>
    </xf>
    <xf numFmtId="1" fontId="5" fillId="0" borderId="0" xfId="0" applyNumberFormat="1" applyFont="1" applyFill="1" applyAlignment="1">
      <alignment horizontal="left" vertical="center" wrapText="1"/>
    </xf>
    <xf numFmtId="1" fontId="39" fillId="0" borderId="0" xfId="0" applyNumberFormat="1" applyFont="1" applyFill="1" applyAlignment="1">
      <alignment horizontal="left" vertical="center" wrapText="1"/>
    </xf>
    <xf numFmtId="2" fontId="72" fillId="0" borderId="14" xfId="276" applyNumberFormat="1" applyFont="1" applyFill="1" applyBorder="1" applyAlignment="1">
      <alignment vertical="center" wrapText="1"/>
      <protection/>
    </xf>
    <xf numFmtId="49" fontId="72" fillId="0" borderId="14" xfId="316" applyNumberFormat="1" applyFont="1" applyFill="1" applyBorder="1" applyAlignment="1">
      <alignment horizontal="center" vertical="center" wrapText="1"/>
    </xf>
    <xf numFmtId="0" fontId="72" fillId="31" borderId="14" xfId="0" applyFont="1" applyFill="1" applyBorder="1" applyAlignment="1">
      <alignment vertical="center" wrapText="1"/>
    </xf>
    <xf numFmtId="0" fontId="72" fillId="31" borderId="14" xfId="0" applyFont="1" applyFill="1" applyBorder="1" applyAlignment="1">
      <alignment horizontal="center" vertical="center" wrapText="1"/>
    </xf>
    <xf numFmtId="0" fontId="37" fillId="31" borderId="14" xfId="0" applyFont="1" applyFill="1" applyBorder="1" applyAlignment="1">
      <alignment vertical="center" wrapText="1"/>
    </xf>
    <xf numFmtId="0" fontId="37" fillId="31" borderId="0" xfId="0" applyFont="1" applyFill="1" applyAlignment="1">
      <alignment/>
    </xf>
    <xf numFmtId="2" fontId="37" fillId="31" borderId="14" xfId="276" applyNumberFormat="1" applyFont="1" applyFill="1" applyBorder="1" applyAlignment="1">
      <alignment horizontal="left" vertical="center" wrapText="1"/>
      <protection/>
    </xf>
    <xf numFmtId="0" fontId="37" fillId="31" borderId="13" xfId="0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1" fontId="39" fillId="0" borderId="0" xfId="0" applyNumberFormat="1" applyFont="1" applyFill="1" applyAlignment="1">
      <alignment vertical="center" wrapText="1"/>
    </xf>
    <xf numFmtId="0" fontId="40" fillId="0" borderId="0" xfId="0" applyFont="1" applyFill="1" applyAlignment="1">
      <alignment wrapText="1"/>
    </xf>
    <xf numFmtId="49" fontId="72" fillId="0" borderId="14" xfId="276" applyNumberFormat="1" applyFont="1" applyFill="1" applyBorder="1" applyAlignment="1">
      <alignment horizontal="center" vertical="center" wrapText="1"/>
      <protection/>
    </xf>
    <xf numFmtId="1" fontId="37" fillId="0" borderId="14" xfId="0" applyNumberFormat="1" applyFont="1" applyFill="1" applyBorder="1" applyAlignment="1">
      <alignment vertical="center" wrapText="1"/>
    </xf>
    <xf numFmtId="49" fontId="37" fillId="0" borderId="14" xfId="276" applyNumberFormat="1" applyFont="1" applyFill="1" applyBorder="1" applyAlignment="1">
      <alignment horizontal="center" vertical="center" wrapText="1"/>
      <protection/>
    </xf>
    <xf numFmtId="2" fontId="37" fillId="0" borderId="14" xfId="276" applyNumberFormat="1" applyFont="1" applyFill="1" applyBorder="1" applyAlignment="1">
      <alignment vertical="center" wrapText="1"/>
      <protection/>
    </xf>
    <xf numFmtId="49" fontId="37" fillId="0" borderId="14" xfId="316" applyNumberFormat="1" applyFont="1" applyFill="1" applyBorder="1" applyAlignment="1">
      <alignment horizontal="center" vertical="center" wrapText="1"/>
    </xf>
    <xf numFmtId="4" fontId="37" fillId="0" borderId="0" xfId="0" applyNumberFormat="1" applyFont="1" applyFill="1" applyBorder="1" applyAlignment="1">
      <alignment horizontal="center" vertical="center" wrapText="1"/>
    </xf>
    <xf numFmtId="1" fontId="37" fillId="0" borderId="0" xfId="0" applyNumberFormat="1" applyFont="1" applyFill="1" applyAlignment="1">
      <alignment vertical="center" wrapText="1"/>
    </xf>
    <xf numFmtId="1" fontId="5" fillId="0" borderId="0" xfId="0" applyNumberFormat="1" applyFont="1" applyFill="1" applyAlignment="1">
      <alignment vertical="center" wrapText="1"/>
    </xf>
    <xf numFmtId="49" fontId="37" fillId="0" borderId="14" xfId="0" applyNumberFormat="1" applyFont="1" applyFill="1" applyBorder="1" applyAlignment="1">
      <alignment horizontal="left" vertical="center" wrapText="1"/>
    </xf>
    <xf numFmtId="0" fontId="43" fillId="0" borderId="0" xfId="0" applyFont="1" applyFill="1" applyAlignment="1">
      <alignment horizontal="left" wrapText="1"/>
    </xf>
    <xf numFmtId="4" fontId="72" fillId="30" borderId="14" xfId="316" applyNumberFormat="1" applyFont="1" applyFill="1" applyBorder="1" applyAlignment="1">
      <alignment horizontal="right" vertical="center" wrapText="1"/>
    </xf>
    <xf numFmtId="2" fontId="72" fillId="30" borderId="14" xfId="276" applyNumberFormat="1" applyFont="1" applyFill="1" applyBorder="1" applyAlignment="1">
      <alignment horizontal="left" vertical="center" wrapText="1"/>
      <protection/>
    </xf>
    <xf numFmtId="2" fontId="72" fillId="30" borderId="14" xfId="316" applyNumberFormat="1" applyFont="1" applyFill="1" applyBorder="1" applyAlignment="1">
      <alignment horizontal="left" vertical="center" wrapText="1"/>
    </xf>
    <xf numFmtId="14" fontId="72" fillId="30" borderId="14" xfId="316" applyNumberFormat="1" applyFont="1" applyFill="1" applyBorder="1" applyAlignment="1">
      <alignment horizontal="center" vertical="center" wrapText="1"/>
    </xf>
    <xf numFmtId="1" fontId="42" fillId="0" borderId="0" xfId="0" applyNumberFormat="1" applyFont="1" applyFill="1" applyAlignment="1">
      <alignment wrapText="1"/>
    </xf>
    <xf numFmtId="0" fontId="46" fillId="0" borderId="0" xfId="0" applyFont="1" applyAlignment="1">
      <alignment/>
    </xf>
    <xf numFmtId="0" fontId="42" fillId="0" borderId="0" xfId="0" applyFont="1" applyFill="1" applyBorder="1" applyAlignment="1">
      <alignment wrapText="1"/>
    </xf>
    <xf numFmtId="1" fontId="42" fillId="0" borderId="0" xfId="0" applyNumberFormat="1" applyFont="1" applyFill="1" applyAlignment="1">
      <alignment horizontal="left" wrapText="1"/>
    </xf>
    <xf numFmtId="1" fontId="42" fillId="0" borderId="0" xfId="0" applyNumberFormat="1" applyFont="1" applyFill="1" applyAlignment="1">
      <alignment horizontal="left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4" fontId="39" fillId="0" borderId="23" xfId="0" applyNumberFormat="1" applyFont="1" applyFill="1" applyBorder="1" applyAlignment="1">
      <alignment horizontal="center" vertical="center" wrapText="1"/>
    </xf>
    <xf numFmtId="0" fontId="76" fillId="0" borderId="14" xfId="0" applyFont="1" applyFill="1" applyBorder="1" applyAlignment="1">
      <alignment horizontal="left" vertical="center" wrapText="1"/>
    </xf>
    <xf numFmtId="0" fontId="76" fillId="0" borderId="14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vertical="center" wrapText="1"/>
    </xf>
    <xf numFmtId="49" fontId="74" fillId="0" borderId="14" xfId="0" applyNumberFormat="1" applyFont="1" applyFill="1" applyBorder="1" applyAlignment="1">
      <alignment horizontal="left" vertical="center" wrapText="1"/>
    </xf>
    <xf numFmtId="0" fontId="74" fillId="0" borderId="14" xfId="0" applyFont="1" applyFill="1" applyBorder="1" applyAlignment="1">
      <alignment horizontal="left" vertical="center" wrapText="1"/>
    </xf>
    <xf numFmtId="4" fontId="74" fillId="0" borderId="14" xfId="0" applyNumberFormat="1" applyFont="1" applyFill="1" applyBorder="1" applyAlignment="1">
      <alignment horizontal="center" vertical="center" wrapText="1"/>
    </xf>
    <xf numFmtId="4" fontId="40" fillId="0" borderId="14" xfId="0" applyNumberFormat="1" applyFont="1" applyFill="1" applyBorder="1" applyAlignment="1">
      <alignment horizontal="center" vertical="center" wrapText="1"/>
    </xf>
    <xf numFmtId="2" fontId="74" fillId="0" borderId="14" xfId="276" applyNumberFormat="1" applyFont="1" applyFill="1" applyBorder="1" applyAlignment="1">
      <alignment vertical="center" wrapText="1"/>
      <protection/>
    </xf>
    <xf numFmtId="0" fontId="77" fillId="0" borderId="14" xfId="0" applyFont="1" applyFill="1" applyBorder="1" applyAlignment="1">
      <alignment wrapText="1"/>
    </xf>
    <xf numFmtId="1" fontId="45" fillId="0" borderId="0" xfId="0" applyNumberFormat="1" applyFont="1" applyFill="1" applyAlignment="1">
      <alignment horizontal="left" vertical="center" wrapText="1"/>
    </xf>
    <xf numFmtId="0" fontId="49" fillId="0" borderId="0" xfId="0" applyFont="1" applyFill="1" applyAlignment="1">
      <alignment wrapText="1"/>
    </xf>
    <xf numFmtId="0" fontId="49" fillId="0" borderId="0" xfId="0" applyFont="1" applyFill="1" applyAlignment="1">
      <alignment horizontal="left" wrapText="1"/>
    </xf>
    <xf numFmtId="0" fontId="49" fillId="0" borderId="0" xfId="0" applyFont="1" applyFill="1" applyAlignment="1">
      <alignment horizontal="right" wrapText="1"/>
    </xf>
    <xf numFmtId="1" fontId="49" fillId="0" borderId="0" xfId="0" applyNumberFormat="1" applyFont="1" applyFill="1" applyAlignment="1">
      <alignment wrapText="1"/>
    </xf>
    <xf numFmtId="0" fontId="50" fillId="0" borderId="0" xfId="0" applyFont="1" applyFill="1" applyAlignment="1">
      <alignment wrapText="1"/>
    </xf>
    <xf numFmtId="0" fontId="52" fillId="0" borderId="0" xfId="0" applyFont="1" applyAlignment="1">
      <alignment/>
    </xf>
    <xf numFmtId="4" fontId="51" fillId="0" borderId="27" xfId="0" applyNumberFormat="1" applyFont="1" applyFill="1" applyBorder="1" applyAlignment="1">
      <alignment horizontal="center" vertical="center" wrapText="1"/>
    </xf>
    <xf numFmtId="0" fontId="74" fillId="0" borderId="28" xfId="0" applyFont="1" applyFill="1" applyBorder="1" applyAlignment="1">
      <alignment horizontal="center" vertical="center" wrapText="1"/>
    </xf>
    <xf numFmtId="0" fontId="74" fillId="0" borderId="29" xfId="0" applyFont="1" applyFill="1" applyBorder="1" applyAlignment="1">
      <alignment vertical="center" wrapText="1"/>
    </xf>
    <xf numFmtId="49" fontId="74" fillId="0" borderId="29" xfId="0" applyNumberFormat="1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left" vertical="center" wrapText="1"/>
    </xf>
    <xf numFmtId="0" fontId="74" fillId="0" borderId="29" xfId="0" applyFont="1" applyFill="1" applyBorder="1" applyAlignment="1">
      <alignment horizontal="center" vertical="center" wrapText="1"/>
    </xf>
    <xf numFmtId="4" fontId="74" fillId="0" borderId="30" xfId="0" applyNumberFormat="1" applyFont="1" applyFill="1" applyBorder="1" applyAlignment="1">
      <alignment horizontal="center" vertical="center" wrapText="1"/>
    </xf>
    <xf numFmtId="1" fontId="74" fillId="0" borderId="31" xfId="0" applyNumberFormat="1" applyFont="1" applyFill="1" applyBorder="1" applyAlignment="1">
      <alignment horizontal="center" vertical="center" wrapText="1"/>
    </xf>
    <xf numFmtId="1" fontId="74" fillId="0" borderId="29" xfId="0" applyNumberFormat="1" applyFont="1" applyFill="1" applyBorder="1" applyAlignment="1">
      <alignment horizontal="center" vertical="center" wrapText="1"/>
    </xf>
    <xf numFmtId="2" fontId="74" fillId="0" borderId="29" xfId="276" applyNumberFormat="1" applyFont="1" applyFill="1" applyBorder="1" applyAlignment="1">
      <alignment vertical="center" wrapText="1"/>
      <protection/>
    </xf>
    <xf numFmtId="0" fontId="74" fillId="0" borderId="29" xfId="0" applyFont="1" applyFill="1" applyBorder="1" applyAlignment="1">
      <alignment wrapText="1"/>
    </xf>
    <xf numFmtId="0" fontId="74" fillId="0" borderId="32" xfId="0" applyFont="1" applyFill="1" applyBorder="1" applyAlignment="1">
      <alignment horizontal="center" vertical="center" wrapText="1"/>
    </xf>
    <xf numFmtId="4" fontId="42" fillId="0" borderId="0" xfId="0" applyNumberFormat="1" applyFont="1" applyFill="1" applyAlignment="1">
      <alignment horizontal="right" vertical="center" wrapText="1"/>
    </xf>
    <xf numFmtId="4" fontId="42" fillId="0" borderId="0" xfId="0" applyNumberFormat="1" applyFont="1" applyFill="1" applyAlignment="1">
      <alignment horizontal="right" wrapText="1"/>
    </xf>
    <xf numFmtId="0" fontId="39" fillId="0" borderId="14" xfId="263" applyFont="1" applyFill="1" applyBorder="1" applyAlignment="1">
      <alignment vertical="center" wrapText="1"/>
      <protection/>
    </xf>
    <xf numFmtId="49" fontId="39" fillId="0" borderId="14" xfId="263" applyNumberFormat="1" applyFont="1" applyFill="1" applyBorder="1" applyAlignment="1">
      <alignment horizontal="left" vertical="center" wrapText="1"/>
      <protection/>
    </xf>
    <xf numFmtId="0" fontId="39" fillId="0" borderId="14" xfId="263" applyFont="1" applyFill="1" applyBorder="1" applyAlignment="1">
      <alignment horizontal="left" vertical="center" wrapText="1"/>
      <protection/>
    </xf>
    <xf numFmtId="0" fontId="39" fillId="0" borderId="14" xfId="263" applyFont="1" applyFill="1" applyBorder="1" applyAlignment="1">
      <alignment horizontal="center" vertical="center" wrapText="1"/>
      <protection/>
    </xf>
    <xf numFmtId="4" fontId="39" fillId="0" borderId="14" xfId="263" applyNumberFormat="1" applyFont="1" applyFill="1" applyBorder="1" applyAlignment="1">
      <alignment horizontal="center" vertical="center" wrapText="1"/>
      <protection/>
    </xf>
    <xf numFmtId="1" fontId="39" fillId="0" borderId="14" xfId="263" applyNumberFormat="1" applyFont="1" applyFill="1" applyBorder="1" applyAlignment="1">
      <alignment horizontal="center" vertical="center" wrapText="1"/>
      <protection/>
    </xf>
    <xf numFmtId="1" fontId="76" fillId="0" borderId="14" xfId="0" applyNumberFormat="1" applyFont="1" applyFill="1" applyBorder="1" applyAlignment="1">
      <alignment horizontal="center" vertical="center" wrapText="1"/>
    </xf>
    <xf numFmtId="49" fontId="76" fillId="0" borderId="14" xfId="316" applyNumberFormat="1" applyFont="1" applyFill="1" applyBorder="1" applyAlignment="1">
      <alignment horizontal="center" vertical="center" wrapText="1"/>
    </xf>
    <xf numFmtId="2" fontId="76" fillId="0" borderId="14" xfId="276" applyNumberFormat="1" applyFont="1" applyFill="1" applyBorder="1" applyAlignment="1">
      <alignment vertical="center" wrapText="1"/>
      <protection/>
    </xf>
    <xf numFmtId="0" fontId="76" fillId="0" borderId="14" xfId="0" applyFont="1" applyFill="1" applyBorder="1" applyAlignment="1">
      <alignment vertical="center" wrapText="1"/>
    </xf>
    <xf numFmtId="0" fontId="76" fillId="0" borderId="33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/>
    </xf>
    <xf numFmtId="0" fontId="39" fillId="0" borderId="14" xfId="263" applyFont="1" applyFill="1" applyBorder="1" applyAlignment="1">
      <alignment horizontal="center" vertical="center"/>
      <protection/>
    </xf>
    <xf numFmtId="49" fontId="76" fillId="0" borderId="14" xfId="276" applyNumberFormat="1" applyFont="1" applyFill="1" applyBorder="1" applyAlignment="1">
      <alignment horizontal="center" vertical="center" wrapText="1"/>
      <protection/>
    </xf>
    <xf numFmtId="0" fontId="39" fillId="0" borderId="13" xfId="263" applyFont="1" applyFill="1" applyBorder="1" applyAlignment="1">
      <alignment vertical="center" wrapText="1"/>
      <protection/>
    </xf>
    <xf numFmtId="49" fontId="39" fillId="0" borderId="13" xfId="263" applyNumberFormat="1" applyFont="1" applyFill="1" applyBorder="1" applyAlignment="1">
      <alignment horizontal="left" vertical="center" wrapText="1"/>
      <protection/>
    </xf>
    <xf numFmtId="0" fontId="39" fillId="0" borderId="13" xfId="263" applyFont="1" applyFill="1" applyBorder="1" applyAlignment="1">
      <alignment horizontal="left" vertical="center" wrapText="1"/>
      <protection/>
    </xf>
    <xf numFmtId="0" fontId="39" fillId="0" borderId="13" xfId="263" applyFont="1" applyFill="1" applyBorder="1" applyAlignment="1">
      <alignment horizontal="center" vertical="center" wrapText="1"/>
      <protection/>
    </xf>
    <xf numFmtId="4" fontId="39" fillId="0" borderId="13" xfId="263" applyNumberFormat="1" applyFont="1" applyFill="1" applyBorder="1" applyAlignment="1">
      <alignment horizontal="center" vertical="center" wrapText="1"/>
      <protection/>
    </xf>
    <xf numFmtId="1" fontId="39" fillId="0" borderId="13" xfId="263" applyNumberFormat="1" applyFont="1" applyFill="1" applyBorder="1" applyAlignment="1">
      <alignment horizontal="center" vertical="center" wrapText="1"/>
      <protection/>
    </xf>
    <xf numFmtId="1" fontId="76" fillId="0" borderId="13" xfId="0" applyNumberFormat="1" applyFont="1" applyFill="1" applyBorder="1" applyAlignment="1">
      <alignment horizontal="center" vertical="center" wrapText="1"/>
    </xf>
    <xf numFmtId="49" fontId="76" fillId="0" borderId="13" xfId="316" applyNumberFormat="1" applyFont="1" applyFill="1" applyBorder="1" applyAlignment="1">
      <alignment horizontal="center" vertical="center" wrapText="1"/>
    </xf>
    <xf numFmtId="0" fontId="76" fillId="0" borderId="13" xfId="0" applyFont="1" applyFill="1" applyBorder="1" applyAlignment="1">
      <alignment horizontal="center" vertical="center" wrapText="1"/>
    </xf>
    <xf numFmtId="2" fontId="76" fillId="0" borderId="13" xfId="276" applyNumberFormat="1" applyFont="1" applyFill="1" applyBorder="1" applyAlignment="1">
      <alignment vertical="center" wrapText="1"/>
      <protection/>
    </xf>
    <xf numFmtId="0" fontId="39" fillId="0" borderId="13" xfId="0" applyFont="1" applyFill="1" applyBorder="1" applyAlignment="1">
      <alignment vertical="center" wrapText="1"/>
    </xf>
    <xf numFmtId="0" fontId="76" fillId="0" borderId="13" xfId="0" applyFont="1" applyFill="1" applyBorder="1" applyAlignment="1">
      <alignment vertical="center" wrapText="1"/>
    </xf>
    <xf numFmtId="0" fontId="76" fillId="0" borderId="15" xfId="0" applyFont="1" applyFill="1" applyBorder="1" applyAlignment="1">
      <alignment horizontal="center" vertical="center" wrapText="1"/>
    </xf>
    <xf numFmtId="0" fontId="76" fillId="0" borderId="14" xfId="263" applyFont="1" applyFill="1" applyBorder="1" applyAlignment="1">
      <alignment vertical="center" wrapText="1"/>
      <protection/>
    </xf>
    <xf numFmtId="49" fontId="76" fillId="0" borderId="14" xfId="263" applyNumberFormat="1" applyFont="1" applyFill="1" applyBorder="1" applyAlignment="1">
      <alignment horizontal="left" vertical="center" wrapText="1"/>
      <protection/>
    </xf>
    <xf numFmtId="0" fontId="76" fillId="0" borderId="14" xfId="263" applyFont="1" applyFill="1" applyBorder="1" applyAlignment="1">
      <alignment horizontal="left" vertical="center" wrapText="1"/>
      <protection/>
    </xf>
    <xf numFmtId="0" fontId="76" fillId="0" borderId="14" xfId="263" applyFont="1" applyFill="1" applyBorder="1" applyAlignment="1">
      <alignment horizontal="center" vertical="center" wrapText="1"/>
      <protection/>
    </xf>
    <xf numFmtId="4" fontId="76" fillId="0" borderId="14" xfId="263" applyNumberFormat="1" applyFont="1" applyFill="1" applyBorder="1" applyAlignment="1">
      <alignment horizontal="center" vertical="center" wrapText="1"/>
      <protection/>
    </xf>
    <xf numFmtId="1" fontId="76" fillId="0" borderId="14" xfId="263" applyNumberFormat="1" applyFont="1" applyFill="1" applyBorder="1" applyAlignment="1">
      <alignment horizontal="center" vertical="center" wrapText="1"/>
      <protection/>
    </xf>
    <xf numFmtId="4" fontId="39" fillId="0" borderId="0" xfId="0" applyNumberFormat="1" applyFont="1" applyFill="1" applyAlignment="1">
      <alignment vertical="center" wrapText="1"/>
    </xf>
    <xf numFmtId="4" fontId="39" fillId="0" borderId="0" xfId="0" applyNumberFormat="1" applyFont="1" applyFill="1" applyAlignment="1">
      <alignment wrapText="1"/>
    </xf>
    <xf numFmtId="0" fontId="39" fillId="0" borderId="23" xfId="263" applyFont="1" applyFill="1" applyBorder="1" applyAlignment="1">
      <alignment vertical="center" wrapText="1"/>
      <protection/>
    </xf>
    <xf numFmtId="49" fontId="39" fillId="0" borderId="23" xfId="263" applyNumberFormat="1" applyFont="1" applyFill="1" applyBorder="1" applyAlignment="1">
      <alignment horizontal="left" vertical="center" wrapText="1"/>
      <protection/>
    </xf>
    <xf numFmtId="0" fontId="39" fillId="0" borderId="23" xfId="263" applyFont="1" applyFill="1" applyBorder="1" applyAlignment="1">
      <alignment horizontal="left" vertical="center" wrapText="1"/>
      <protection/>
    </xf>
    <xf numFmtId="0" fontId="39" fillId="0" borderId="23" xfId="263" applyFont="1" applyFill="1" applyBorder="1" applyAlignment="1">
      <alignment horizontal="center" vertical="center" wrapText="1"/>
      <protection/>
    </xf>
    <xf numFmtId="4" fontId="39" fillId="0" borderId="23" xfId="263" applyNumberFormat="1" applyFont="1" applyFill="1" applyBorder="1" applyAlignment="1">
      <alignment horizontal="center" vertical="center" wrapText="1"/>
      <protection/>
    </xf>
    <xf numFmtId="1" fontId="76" fillId="0" borderId="23" xfId="0" applyNumberFormat="1" applyFont="1" applyFill="1" applyBorder="1" applyAlignment="1">
      <alignment horizontal="center" vertical="center" wrapText="1"/>
    </xf>
    <xf numFmtId="49" fontId="76" fillId="0" borderId="23" xfId="276" applyNumberFormat="1" applyFont="1" applyFill="1" applyBorder="1" applyAlignment="1">
      <alignment horizontal="center" vertical="center" wrapText="1"/>
      <protection/>
    </xf>
    <xf numFmtId="0" fontId="76" fillId="0" borderId="23" xfId="0" applyFont="1" applyFill="1" applyBorder="1" applyAlignment="1">
      <alignment horizontal="center" vertical="center" wrapText="1"/>
    </xf>
    <xf numFmtId="2" fontId="76" fillId="0" borderId="23" xfId="276" applyNumberFormat="1" applyFont="1" applyFill="1" applyBorder="1" applyAlignment="1">
      <alignment vertical="center" wrapText="1"/>
      <protection/>
    </xf>
    <xf numFmtId="0" fontId="39" fillId="0" borderId="23" xfId="0" applyFont="1" applyFill="1" applyBorder="1" applyAlignment="1">
      <alignment vertical="center" wrapText="1"/>
    </xf>
    <xf numFmtId="0" fontId="76" fillId="0" borderId="34" xfId="0" applyFont="1" applyFill="1" applyBorder="1" applyAlignment="1">
      <alignment horizontal="center" vertical="center" wrapText="1"/>
    </xf>
    <xf numFmtId="2" fontId="76" fillId="0" borderId="14" xfId="276" applyNumberFormat="1" applyFont="1" applyFill="1" applyBorder="1" applyAlignment="1">
      <alignment horizontal="left" vertical="center" wrapText="1"/>
      <protection/>
    </xf>
    <xf numFmtId="0" fontId="53" fillId="0" borderId="0" xfId="292" applyFont="1" applyFill="1" applyBorder="1">
      <alignment/>
      <protection/>
    </xf>
    <xf numFmtId="0" fontId="53" fillId="0" borderId="0" xfId="292" applyFont="1" applyFill="1" applyBorder="1" applyAlignment="1">
      <alignment horizontal="left"/>
      <protection/>
    </xf>
    <xf numFmtId="0" fontId="39" fillId="0" borderId="33" xfId="0" applyFont="1" applyFill="1" applyBorder="1" applyAlignment="1">
      <alignment horizontal="center" vertical="center" wrapText="1"/>
    </xf>
    <xf numFmtId="4" fontId="51" fillId="0" borderId="14" xfId="0" applyNumberFormat="1" applyFont="1" applyFill="1" applyBorder="1" applyAlignment="1">
      <alignment horizontal="center" vertical="center" wrapText="1"/>
    </xf>
    <xf numFmtId="0" fontId="74" fillId="0" borderId="14" xfId="0" applyFont="1" applyFill="1" applyBorder="1" applyAlignment="1">
      <alignment wrapText="1"/>
    </xf>
    <xf numFmtId="1" fontId="39" fillId="0" borderId="23" xfId="0" applyNumberFormat="1" applyFont="1" applyFill="1" applyBorder="1" applyAlignment="1">
      <alignment horizontal="center" vertical="center" wrapText="1"/>
    </xf>
    <xf numFmtId="49" fontId="39" fillId="0" borderId="23" xfId="276" applyNumberFormat="1" applyFont="1" applyFill="1" applyBorder="1" applyAlignment="1">
      <alignment horizontal="center" vertical="center" wrapText="1"/>
      <protection/>
    </xf>
    <xf numFmtId="0" fontId="39" fillId="0" borderId="34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2" fontId="39" fillId="0" borderId="14" xfId="276" applyNumberFormat="1" applyFont="1" applyFill="1" applyBorder="1" applyAlignment="1">
      <alignment vertical="center" wrapText="1"/>
      <protection/>
    </xf>
    <xf numFmtId="49" fontId="39" fillId="0" borderId="14" xfId="316" applyNumberFormat="1" applyFont="1" applyFill="1" applyBorder="1" applyAlignment="1">
      <alignment horizontal="center" vertical="center" wrapText="1"/>
    </xf>
    <xf numFmtId="49" fontId="39" fillId="0" borderId="14" xfId="276" applyNumberFormat="1" applyFont="1" applyFill="1" applyBorder="1" applyAlignment="1">
      <alignment horizontal="center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 wrapText="1"/>
      <protection/>
    </xf>
    <xf numFmtId="0" fontId="39" fillId="0" borderId="14" xfId="0" applyNumberFormat="1" applyFont="1" applyFill="1" applyBorder="1" applyAlignment="1" applyProtection="1">
      <alignment horizontal="center" vertical="center" wrapText="1"/>
      <protection/>
    </xf>
    <xf numFmtId="2" fontId="76" fillId="0" borderId="14" xfId="276" applyNumberFormat="1" applyFont="1" applyFill="1" applyBorder="1" applyAlignment="1">
      <alignment horizontal="center" vertical="center" wrapText="1"/>
      <protection/>
    </xf>
    <xf numFmtId="2" fontId="76" fillId="0" borderId="13" xfId="276" applyNumberFormat="1" applyFont="1" applyFill="1" applyBorder="1" applyAlignment="1">
      <alignment horizontal="center" vertical="center" wrapText="1"/>
      <protection/>
    </xf>
    <xf numFmtId="0" fontId="74" fillId="0" borderId="35" xfId="0" applyFont="1" applyFill="1" applyBorder="1" applyAlignment="1">
      <alignment horizontal="center" vertical="center" wrapText="1"/>
    </xf>
    <xf numFmtId="0" fontId="74" fillId="0" borderId="36" xfId="0" applyFont="1" applyFill="1" applyBorder="1" applyAlignment="1">
      <alignment vertical="center" wrapText="1"/>
    </xf>
    <xf numFmtId="49" fontId="74" fillId="0" borderId="36" xfId="0" applyNumberFormat="1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left" vertical="center" wrapText="1"/>
    </xf>
    <xf numFmtId="0" fontId="74" fillId="0" borderId="36" xfId="0" applyFont="1" applyFill="1" applyBorder="1" applyAlignment="1">
      <alignment horizontal="center" vertical="center" wrapText="1"/>
    </xf>
    <xf numFmtId="1" fontId="74" fillId="0" borderId="37" xfId="0" applyNumberFormat="1" applyFont="1" applyFill="1" applyBorder="1" applyAlignment="1">
      <alignment horizontal="center" vertical="center" wrapText="1"/>
    </xf>
    <xf numFmtId="1" fontId="74" fillId="0" borderId="36" xfId="0" applyNumberFormat="1" applyFont="1" applyFill="1" applyBorder="1" applyAlignment="1">
      <alignment horizontal="center" vertical="center" wrapText="1"/>
    </xf>
    <xf numFmtId="2" fontId="74" fillId="0" borderId="36" xfId="276" applyNumberFormat="1" applyFont="1" applyFill="1" applyBorder="1" applyAlignment="1">
      <alignment vertical="center" wrapText="1"/>
      <protection/>
    </xf>
    <xf numFmtId="0" fontId="74" fillId="0" borderId="36" xfId="0" applyFont="1" applyFill="1" applyBorder="1" applyAlignment="1">
      <alignment wrapText="1"/>
    </xf>
    <xf numFmtId="0" fontId="74" fillId="0" borderId="38" xfId="0" applyFont="1" applyFill="1" applyBorder="1" applyAlignment="1">
      <alignment horizontal="center" vertical="center" wrapText="1"/>
    </xf>
    <xf numFmtId="0" fontId="39" fillId="30" borderId="14" xfId="263" applyFont="1" applyFill="1" applyBorder="1" applyAlignment="1">
      <alignment vertical="center" wrapText="1"/>
      <protection/>
    </xf>
    <xf numFmtId="0" fontId="39" fillId="30" borderId="14" xfId="0" applyNumberFormat="1" applyFont="1" applyFill="1" applyBorder="1" applyAlignment="1" applyProtection="1">
      <alignment horizontal="center" vertical="center" wrapText="1"/>
      <protection/>
    </xf>
    <xf numFmtId="49" fontId="39" fillId="30" borderId="14" xfId="263" applyNumberFormat="1" applyFont="1" applyFill="1" applyBorder="1" applyAlignment="1" quotePrefix="1">
      <alignment horizontal="left" vertical="center" wrapText="1"/>
      <protection/>
    </xf>
    <xf numFmtId="1" fontId="39" fillId="30" borderId="14" xfId="263" applyNumberFormat="1" applyFont="1" applyFill="1" applyBorder="1" applyAlignment="1">
      <alignment horizontal="center" vertical="center" wrapText="1"/>
      <protection/>
    </xf>
    <xf numFmtId="0" fontId="74" fillId="0" borderId="16" xfId="0" applyFont="1" applyFill="1" applyBorder="1" applyAlignment="1">
      <alignment horizontal="center" vertical="center" wrapText="1"/>
    </xf>
    <xf numFmtId="2" fontId="54" fillId="30" borderId="14" xfId="213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left" wrapText="1"/>
    </xf>
    <xf numFmtId="0" fontId="47" fillId="0" borderId="0" xfId="0" applyFont="1" applyFill="1" applyAlignment="1">
      <alignment horizontal="right" wrapText="1"/>
    </xf>
    <xf numFmtId="1" fontId="47" fillId="0" borderId="0" xfId="0" applyNumberFormat="1" applyFont="1" applyFill="1" applyAlignment="1">
      <alignment wrapText="1"/>
    </xf>
    <xf numFmtId="0" fontId="55" fillId="0" borderId="0" xfId="0" applyFont="1" applyFill="1" applyAlignment="1">
      <alignment vertical="center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vertical="center" wrapText="1"/>
    </xf>
    <xf numFmtId="1" fontId="47" fillId="0" borderId="0" xfId="0" applyNumberFormat="1" applyFont="1" applyFill="1" applyAlignment="1">
      <alignment horizontal="left" wrapText="1"/>
    </xf>
    <xf numFmtId="0" fontId="55" fillId="0" borderId="0" xfId="0" applyFont="1" applyFill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1" fontId="47" fillId="0" borderId="0" xfId="0" applyNumberFormat="1" applyFont="1" applyFill="1" applyAlignment="1">
      <alignment horizontal="left" vertical="center" wrapText="1"/>
    </xf>
    <xf numFmtId="0" fontId="47" fillId="30" borderId="0" xfId="0" applyFont="1" applyFill="1" applyAlignment="1">
      <alignment horizontal="left" vertical="center" wrapText="1"/>
    </xf>
    <xf numFmtId="0" fontId="47" fillId="0" borderId="0" xfId="291" applyFont="1" applyFill="1" applyAlignment="1" applyProtection="1">
      <alignment wrapText="1"/>
      <protection locked="0"/>
    </xf>
    <xf numFmtId="0" fontId="48" fillId="0" borderId="0" xfId="291" applyFont="1" applyFill="1" applyAlignment="1" applyProtection="1">
      <alignment horizontal="center" wrapText="1"/>
      <protection locked="0"/>
    </xf>
    <xf numFmtId="0" fontId="48" fillId="0" borderId="0" xfId="291" applyFont="1" applyFill="1" applyAlignment="1" applyProtection="1">
      <alignment horizontal="right" wrapText="1"/>
      <protection locked="0"/>
    </xf>
    <xf numFmtId="4" fontId="47" fillId="0" borderId="0" xfId="0" applyNumberFormat="1" applyFont="1" applyFill="1" applyBorder="1" applyAlignment="1">
      <alignment horizontal="center" vertical="center" wrapText="1"/>
    </xf>
    <xf numFmtId="4" fontId="48" fillId="0" borderId="0" xfId="291" applyNumberFormat="1" applyFont="1" applyFill="1" applyAlignment="1" applyProtection="1">
      <alignment horizontal="right" wrapText="1"/>
      <protection locked="0"/>
    </xf>
    <xf numFmtId="1" fontId="48" fillId="0" borderId="0" xfId="291" applyNumberFormat="1" applyFont="1" applyFill="1" applyAlignment="1" applyProtection="1">
      <alignment horizontal="center" wrapText="1"/>
      <protection locked="0"/>
    </xf>
    <xf numFmtId="0" fontId="48" fillId="0" borderId="0" xfId="291" applyFont="1" applyFill="1" applyAlignment="1" applyProtection="1">
      <alignment wrapText="1"/>
      <protection locked="0"/>
    </xf>
    <xf numFmtId="0" fontId="47" fillId="0" borderId="0" xfId="291" applyFont="1" applyFill="1" applyAlignment="1">
      <alignment wrapText="1"/>
      <protection/>
    </xf>
    <xf numFmtId="0" fontId="53" fillId="0" borderId="0" xfId="0" applyFont="1" applyAlignment="1">
      <alignment/>
    </xf>
    <xf numFmtId="4" fontId="47" fillId="0" borderId="0" xfId="0" applyNumberFormat="1" applyFont="1" applyFill="1" applyAlignment="1">
      <alignment horizontal="right" vertical="center" wrapText="1"/>
    </xf>
    <xf numFmtId="4" fontId="47" fillId="0" borderId="0" xfId="0" applyNumberFormat="1" applyFont="1" applyFill="1" applyAlignment="1">
      <alignment horizontal="right" wrapText="1"/>
    </xf>
    <xf numFmtId="4" fontId="47" fillId="0" borderId="0" xfId="0" applyNumberFormat="1" applyFont="1" applyFill="1" applyAlignment="1">
      <alignment wrapText="1"/>
    </xf>
    <xf numFmtId="4" fontId="47" fillId="0" borderId="0" xfId="0" applyNumberFormat="1" applyFont="1" applyFill="1" applyAlignment="1">
      <alignment vertical="center" wrapText="1"/>
    </xf>
    <xf numFmtId="1" fontId="47" fillId="0" borderId="0" xfId="0" applyNumberFormat="1" applyFont="1" applyFill="1" applyAlignment="1">
      <alignment vertical="center" wrapText="1"/>
    </xf>
    <xf numFmtId="0" fontId="47" fillId="0" borderId="0" xfId="0" applyFont="1" applyFill="1" applyAlignment="1">
      <alignment horizontal="right" vertical="center" wrapText="1"/>
    </xf>
    <xf numFmtId="4" fontId="48" fillId="0" borderId="39" xfId="0" applyNumberFormat="1" applyFont="1" applyFill="1" applyBorder="1" applyAlignment="1">
      <alignment horizontal="center" vertical="center" wrapText="1"/>
    </xf>
    <xf numFmtId="4" fontId="48" fillId="0" borderId="40" xfId="0" applyNumberFormat="1" applyFont="1" applyFill="1" applyBorder="1" applyAlignment="1">
      <alignment horizontal="center" vertical="center" wrapText="1"/>
    </xf>
    <xf numFmtId="2" fontId="43" fillId="0" borderId="36" xfId="0" applyNumberFormat="1" applyFont="1" applyFill="1" applyBorder="1" applyAlignment="1">
      <alignment horizontal="center" vertical="center" wrapText="1"/>
    </xf>
    <xf numFmtId="4" fontId="43" fillId="0" borderId="40" xfId="0" applyNumberFormat="1" applyFont="1" applyFill="1" applyBorder="1" applyAlignment="1">
      <alignment horizontal="center" vertical="center" wrapText="1"/>
    </xf>
    <xf numFmtId="4" fontId="43" fillId="0" borderId="39" xfId="0" applyNumberFormat="1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right" vertical="center" wrapText="1"/>
    </xf>
    <xf numFmtId="1" fontId="55" fillId="0" borderId="0" xfId="0" applyNumberFormat="1" applyFont="1" applyFill="1" applyAlignment="1">
      <alignment vertical="center" wrapText="1"/>
    </xf>
    <xf numFmtId="4" fontId="54" fillId="30" borderId="14" xfId="213" applyNumberFormat="1" applyFont="1" applyFill="1" applyBorder="1" applyAlignment="1">
      <alignment horizontal="center" vertical="center"/>
    </xf>
    <xf numFmtId="4" fontId="54" fillId="30" borderId="14" xfId="310" applyNumberFormat="1" applyFont="1" applyFill="1" applyBorder="1" applyAlignment="1">
      <alignment horizontal="center" vertical="center"/>
    </xf>
    <xf numFmtId="0" fontId="39" fillId="0" borderId="41" xfId="0" applyFont="1" applyFill="1" applyBorder="1" applyAlignment="1">
      <alignment horizontal="center" vertical="center" wrapText="1"/>
    </xf>
    <xf numFmtId="0" fontId="76" fillId="0" borderId="22" xfId="0" applyFont="1" applyFill="1" applyBorder="1" applyAlignment="1">
      <alignment vertical="center" wrapText="1"/>
    </xf>
    <xf numFmtId="0" fontId="54" fillId="0" borderId="14" xfId="215" applyNumberFormat="1" applyFont="1" applyFill="1" applyBorder="1" applyAlignment="1" quotePrefix="1">
      <alignment horizontal="left" vertical="center" wrapText="1"/>
    </xf>
    <xf numFmtId="0" fontId="54" fillId="0" borderId="14" xfId="215" applyNumberFormat="1" applyFont="1" applyFill="1" applyBorder="1" applyAlignment="1" quotePrefix="1">
      <alignment horizontal="center" vertical="center"/>
    </xf>
    <xf numFmtId="2" fontId="54" fillId="0" borderId="14" xfId="213" applyNumberFormat="1" applyFont="1" applyFill="1" applyBorder="1" applyAlignment="1">
      <alignment horizontal="center" vertical="center"/>
    </xf>
    <xf numFmtId="4" fontId="54" fillId="0" borderId="14" xfId="213" applyNumberFormat="1" applyFont="1" applyFill="1" applyBorder="1" applyAlignment="1">
      <alignment horizontal="center" vertical="center"/>
    </xf>
    <xf numFmtId="4" fontId="54" fillId="0" borderId="14" xfId="310" applyNumberFormat="1" applyFont="1" applyFill="1" applyBorder="1" applyAlignment="1">
      <alignment horizontal="center" vertical="center"/>
    </xf>
    <xf numFmtId="4" fontId="39" fillId="0" borderId="42" xfId="0" applyNumberFormat="1" applyFont="1" applyFill="1" applyBorder="1" applyAlignment="1">
      <alignment horizontal="center" vertical="center"/>
    </xf>
    <xf numFmtId="4" fontId="39" fillId="0" borderId="14" xfId="0" applyNumberFormat="1" applyFont="1" applyFill="1" applyBorder="1" applyAlignment="1" applyProtection="1">
      <alignment horizontal="center" vertical="center" wrapText="1"/>
      <protection/>
    </xf>
    <xf numFmtId="4" fontId="39" fillId="0" borderId="14" xfId="0" applyNumberFormat="1" applyFont="1" applyFill="1" applyBorder="1" applyAlignment="1">
      <alignment horizontal="left" vertical="center" wrapText="1"/>
    </xf>
    <xf numFmtId="4" fontId="39" fillId="0" borderId="14" xfId="0" applyNumberFormat="1" applyFont="1" applyFill="1" applyBorder="1" applyAlignment="1">
      <alignment horizontal="center" vertical="center"/>
    </xf>
    <xf numFmtId="0" fontId="39" fillId="0" borderId="14" xfId="0" applyNumberFormat="1" applyFont="1" applyFill="1" applyBorder="1" applyAlignment="1" applyProtection="1">
      <alignment horizontal="left" vertical="center" wrapText="1"/>
      <protection/>
    </xf>
    <xf numFmtId="0" fontId="39" fillId="0" borderId="14" xfId="0" applyNumberFormat="1" applyFont="1" applyFill="1" applyBorder="1" applyAlignment="1" applyProtection="1">
      <alignment vertical="center" wrapText="1"/>
      <protection/>
    </xf>
    <xf numFmtId="4" fontId="43" fillId="0" borderId="36" xfId="0" applyNumberFormat="1" applyFont="1" applyFill="1" applyBorder="1" applyAlignment="1">
      <alignment horizontal="center" vertical="center" wrapText="1"/>
    </xf>
    <xf numFmtId="4" fontId="39" fillId="0" borderId="14" xfId="0" applyNumberFormat="1" applyFont="1" applyFill="1" applyBorder="1" applyAlignment="1">
      <alignment vertical="center" wrapText="1"/>
    </xf>
    <xf numFmtId="0" fontId="39" fillId="0" borderId="23" xfId="276" applyNumberFormat="1" applyFont="1" applyFill="1" applyBorder="1" applyAlignment="1">
      <alignment horizontal="center" vertical="center" wrapText="1"/>
      <protection/>
    </xf>
    <xf numFmtId="2" fontId="39" fillId="0" borderId="23" xfId="276" applyNumberFormat="1" applyFont="1" applyFill="1" applyBorder="1" applyAlignment="1">
      <alignment horizontal="center" vertical="center" wrapText="1"/>
      <protection/>
    </xf>
    <xf numFmtId="2" fontId="39" fillId="0" borderId="14" xfId="276" applyNumberFormat="1" applyFont="1" applyFill="1" applyBorder="1" applyAlignment="1">
      <alignment horizontal="center" vertical="center" wrapText="1"/>
      <protection/>
    </xf>
    <xf numFmtId="0" fontId="47" fillId="0" borderId="0" xfId="291" applyFont="1" applyFill="1" applyAlignment="1" applyProtection="1">
      <alignment horizontal="left" vertical="center" wrapText="1"/>
      <protection locked="0"/>
    </xf>
    <xf numFmtId="0" fontId="76" fillId="0" borderId="14" xfId="0" applyNumberFormat="1" applyFont="1" applyFill="1" applyBorder="1" applyAlignment="1" applyProtection="1">
      <alignment horizontal="left" vertical="center" wrapText="1"/>
      <protection/>
    </xf>
    <xf numFmtId="0" fontId="76" fillId="0" borderId="14" xfId="0" applyNumberFormat="1" applyFont="1" applyFill="1" applyBorder="1" applyAlignment="1" applyProtection="1">
      <alignment horizontal="center" vertical="center"/>
      <protection/>
    </xf>
    <xf numFmtId="4" fontId="76" fillId="0" borderId="14" xfId="0" applyNumberFormat="1" applyFont="1" applyFill="1" applyBorder="1" applyAlignment="1" applyProtection="1">
      <alignment horizontal="center" vertical="center" wrapText="1"/>
      <protection/>
    </xf>
    <xf numFmtId="4" fontId="48" fillId="0" borderId="36" xfId="0" applyNumberFormat="1" applyFont="1" applyFill="1" applyBorder="1" applyAlignment="1">
      <alignment horizontal="center" vertical="center" wrapText="1"/>
    </xf>
    <xf numFmtId="0" fontId="76" fillId="0" borderId="14" xfId="0" applyNumberFormat="1" applyFont="1" applyFill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0" fontId="57" fillId="30" borderId="0" xfId="0" applyFont="1" applyFill="1" applyAlignment="1">
      <alignment/>
    </xf>
    <xf numFmtId="0" fontId="57" fillId="30" borderId="0" xfId="0" applyFont="1" applyFill="1" applyAlignment="1">
      <alignment vertical="center"/>
    </xf>
    <xf numFmtId="0" fontId="0" fillId="0" borderId="0" xfId="0" applyAlignment="1">
      <alignment/>
    </xf>
    <xf numFmtId="0" fontId="58" fillId="30" borderId="0" xfId="0" applyFont="1" applyFill="1" applyAlignment="1">
      <alignment/>
    </xf>
    <xf numFmtId="0" fontId="57" fillId="30" borderId="0" xfId="0" applyFont="1" applyFill="1" applyBorder="1" applyAlignment="1">
      <alignment vertical="top"/>
    </xf>
    <xf numFmtId="0" fontId="57" fillId="30" borderId="0" xfId="0" applyFont="1" applyFill="1" applyBorder="1" applyAlignment="1">
      <alignment/>
    </xf>
    <xf numFmtId="4" fontId="57" fillId="30" borderId="0" xfId="0" applyNumberFormat="1" applyFont="1" applyFill="1" applyAlignment="1">
      <alignment vertical="center"/>
    </xf>
    <xf numFmtId="0" fontId="57" fillId="30" borderId="0" xfId="0" applyFont="1" applyFill="1" applyAlignment="1">
      <alignment horizontal="left"/>
    </xf>
    <xf numFmtId="0" fontId="58" fillId="30" borderId="0" xfId="0" applyFont="1" applyFill="1" applyAlignment="1">
      <alignment horizontal="left"/>
    </xf>
    <xf numFmtId="0" fontId="5" fillId="30" borderId="0" xfId="0" applyFont="1" applyFill="1" applyAlignment="1">
      <alignment horizontal="left"/>
    </xf>
    <xf numFmtId="0" fontId="59" fillId="0" borderId="0" xfId="0" applyFont="1" applyAlignment="1">
      <alignment/>
    </xf>
    <xf numFmtId="0" fontId="5" fillId="30" borderId="0" xfId="0" applyFont="1" applyFill="1" applyAlignment="1">
      <alignment vertical="center"/>
    </xf>
    <xf numFmtId="0" fontId="37" fillId="30" borderId="14" xfId="0" applyFont="1" applyFill="1" applyBorder="1" applyAlignment="1">
      <alignment horizontal="center" vertical="center" wrapText="1"/>
    </xf>
    <xf numFmtId="0" fontId="37" fillId="30" borderId="0" xfId="291" applyFont="1" applyFill="1" applyAlignment="1" applyProtection="1">
      <alignment/>
      <protection locked="0"/>
    </xf>
    <xf numFmtId="0" fontId="38" fillId="30" borderId="0" xfId="291" applyFont="1" applyFill="1" applyAlignment="1" applyProtection="1">
      <alignment horizontal="center"/>
      <protection locked="0"/>
    </xf>
    <xf numFmtId="0" fontId="37" fillId="30" borderId="0" xfId="291" applyFont="1" applyFill="1" applyAlignment="1">
      <alignment/>
      <protection/>
    </xf>
    <xf numFmtId="0" fontId="37" fillId="30" borderId="0" xfId="0" applyFont="1" applyFill="1" applyAlignment="1">
      <alignment vertical="center"/>
    </xf>
    <xf numFmtId="0" fontId="37" fillId="30" borderId="0" xfId="0" applyFont="1" applyFill="1" applyAlignment="1">
      <alignment/>
    </xf>
    <xf numFmtId="4" fontId="37" fillId="30" borderId="0" xfId="0" applyNumberFormat="1" applyFont="1" applyFill="1" applyAlignment="1">
      <alignment vertical="center"/>
    </xf>
    <xf numFmtId="0" fontId="37" fillId="30" borderId="0" xfId="0" applyFont="1" applyFill="1" applyAlignment="1">
      <alignment wrapText="1"/>
    </xf>
    <xf numFmtId="0" fontId="37" fillId="30" borderId="0" xfId="0" applyFont="1" applyFill="1" applyAlignment="1">
      <alignment horizontal="left" wrapText="1"/>
    </xf>
    <xf numFmtId="0" fontId="37" fillId="30" borderId="0" xfId="0" applyFont="1" applyFill="1" applyBorder="1" applyAlignment="1">
      <alignment horizontal="left" wrapText="1"/>
    </xf>
    <xf numFmtId="0" fontId="57" fillId="30" borderId="0" xfId="0" applyFont="1" applyFill="1" applyAlignment="1">
      <alignment horizontal="left"/>
    </xf>
    <xf numFmtId="0" fontId="37" fillId="30" borderId="0" xfId="0" applyFont="1" applyFill="1" applyAlignment="1">
      <alignment horizontal="left"/>
    </xf>
    <xf numFmtId="0" fontId="57" fillId="30" borderId="0" xfId="0" applyFont="1" applyFill="1" applyAlignment="1">
      <alignment horizontal="left"/>
    </xf>
    <xf numFmtId="0" fontId="75" fillId="30" borderId="0" xfId="0" applyFont="1" applyFill="1" applyAlignment="1">
      <alignment wrapText="1"/>
    </xf>
    <xf numFmtId="0" fontId="39" fillId="30" borderId="14" xfId="0" applyFont="1" applyFill="1" applyBorder="1" applyAlignment="1">
      <alignment horizontal="center" vertical="center" wrapText="1"/>
    </xf>
    <xf numFmtId="0" fontId="39" fillId="30" borderId="14" xfId="0" applyNumberFormat="1" applyFont="1" applyFill="1" applyBorder="1" applyAlignment="1" applyProtection="1">
      <alignment horizontal="center" vertical="center"/>
      <protection/>
    </xf>
    <xf numFmtId="0" fontId="37" fillId="30" borderId="14" xfId="0" applyFont="1" applyFill="1" applyBorder="1" applyAlignment="1">
      <alignment vertical="center" wrapText="1"/>
    </xf>
    <xf numFmtId="49" fontId="37" fillId="30" borderId="14" xfId="0" applyNumberFormat="1" applyFont="1" applyFill="1" applyBorder="1" applyAlignment="1">
      <alignment vertical="center" wrapText="1"/>
    </xf>
    <xf numFmtId="180" fontId="37" fillId="30" borderId="14" xfId="0" applyNumberFormat="1" applyFont="1" applyFill="1" applyBorder="1" applyAlignment="1">
      <alignment horizontal="center" vertical="center" wrapText="1"/>
    </xf>
    <xf numFmtId="0" fontId="5" fillId="0" borderId="0" xfId="291" applyFont="1" applyFill="1" applyAlignment="1" applyProtection="1">
      <alignment horizontal="left" vertical="center" wrapText="1"/>
      <protection locked="0"/>
    </xf>
    <xf numFmtId="0" fontId="5" fillId="0" borderId="22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45" xfId="0" applyFont="1" applyFill="1" applyBorder="1" applyAlignment="1">
      <alignment horizontal="center" vertical="center" wrapText="1"/>
    </xf>
    <xf numFmtId="0" fontId="5" fillId="0" borderId="41" xfId="0" applyFont="1" applyFill="1" applyBorder="1" applyAlignment="1">
      <alignment horizontal="center" vertical="center" wrapText="1"/>
    </xf>
    <xf numFmtId="0" fontId="5" fillId="0" borderId="46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right" vertical="center" wrapText="1"/>
    </xf>
    <xf numFmtId="0" fontId="5" fillId="0" borderId="14" xfId="0" applyFont="1" applyFill="1" applyBorder="1" applyAlignment="1">
      <alignment horizontal="right" vertical="center" wrapText="1"/>
    </xf>
    <xf numFmtId="1" fontId="5" fillId="0" borderId="22" xfId="0" applyNumberFormat="1" applyFont="1" applyFill="1" applyBorder="1" applyAlignment="1">
      <alignment horizontal="center" vertical="center" wrapText="1"/>
    </xf>
    <xf numFmtId="1" fontId="5" fillId="0" borderId="14" xfId="0" applyNumberFormat="1" applyFont="1" applyFill="1" applyBorder="1" applyAlignment="1">
      <alignment horizontal="center" vertical="center" wrapText="1"/>
    </xf>
    <xf numFmtId="0" fontId="71" fillId="0" borderId="45" xfId="0" applyFont="1" applyFill="1" applyBorder="1" applyAlignment="1">
      <alignment horizontal="center" vertical="center" wrapText="1"/>
    </xf>
    <xf numFmtId="0" fontId="71" fillId="0" borderId="41" xfId="0" applyFont="1" applyFill="1" applyBorder="1" applyAlignment="1">
      <alignment horizontal="center" vertical="center" wrapText="1"/>
    </xf>
    <xf numFmtId="0" fontId="71" fillId="0" borderId="46" xfId="0" applyFont="1" applyFill="1" applyBorder="1" applyAlignment="1">
      <alignment horizontal="center" vertical="center" wrapText="1"/>
    </xf>
    <xf numFmtId="0" fontId="71" fillId="0" borderId="26" xfId="0" applyFont="1" applyFill="1" applyBorder="1" applyAlignment="1">
      <alignment horizontal="center" vertical="center" wrapText="1"/>
    </xf>
    <xf numFmtId="0" fontId="71" fillId="0" borderId="22" xfId="0" applyFont="1" applyFill="1" applyBorder="1" applyAlignment="1">
      <alignment horizontal="left" vertical="center" wrapText="1"/>
    </xf>
    <xf numFmtId="0" fontId="71" fillId="0" borderId="14" xfId="0" applyFont="1" applyFill="1" applyBorder="1" applyAlignment="1">
      <alignment horizontal="left" vertical="center" wrapText="1"/>
    </xf>
    <xf numFmtId="0" fontId="71" fillId="0" borderId="2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69" fillId="0" borderId="22" xfId="0" applyFont="1" applyFill="1" applyBorder="1" applyAlignment="1">
      <alignment horizontal="center" vertical="center" wrapText="1"/>
    </xf>
    <xf numFmtId="0" fontId="69" fillId="0" borderId="14" xfId="0" applyFont="1" applyFill="1" applyBorder="1" applyAlignment="1">
      <alignment horizontal="center" vertical="center" wrapText="1"/>
    </xf>
    <xf numFmtId="1" fontId="69" fillId="0" borderId="22" xfId="0" applyNumberFormat="1" applyFont="1" applyFill="1" applyBorder="1" applyAlignment="1">
      <alignment horizontal="center" vertical="center" wrapText="1"/>
    </xf>
    <xf numFmtId="1" fontId="69" fillId="0" borderId="14" xfId="0" applyNumberFormat="1" applyFont="1" applyFill="1" applyBorder="1" applyAlignment="1">
      <alignment horizontal="center" vertical="center" wrapText="1"/>
    </xf>
    <xf numFmtId="0" fontId="69" fillId="0" borderId="43" xfId="0" applyFont="1" applyFill="1" applyBorder="1" applyAlignment="1">
      <alignment horizontal="center" vertical="center" wrapText="1"/>
    </xf>
    <xf numFmtId="0" fontId="69" fillId="0" borderId="33" xfId="0" applyFont="1" applyFill="1" applyBorder="1" applyAlignment="1">
      <alignment horizontal="center" vertical="center" wrapText="1"/>
    </xf>
    <xf numFmtId="0" fontId="71" fillId="0" borderId="44" xfId="0" applyFont="1" applyFill="1" applyBorder="1" applyAlignment="1">
      <alignment horizontal="center" vertical="center" wrapText="1"/>
    </xf>
    <xf numFmtId="0" fontId="71" fillId="0" borderId="11" xfId="0" applyFont="1" applyFill="1" applyBorder="1" applyAlignment="1">
      <alignment horizontal="center" vertical="center" wrapText="1"/>
    </xf>
    <xf numFmtId="0" fontId="71" fillId="0" borderId="23" xfId="0" applyFont="1" applyFill="1" applyBorder="1" applyAlignment="1">
      <alignment horizontal="center" vertical="center" wrapText="1"/>
    </xf>
    <xf numFmtId="1" fontId="69" fillId="0" borderId="44" xfId="0" applyNumberFormat="1" applyFont="1" applyFill="1" applyBorder="1" applyAlignment="1">
      <alignment horizontal="center" vertical="center" wrapText="1"/>
    </xf>
    <xf numFmtId="1" fontId="69" fillId="0" borderId="11" xfId="0" applyNumberFormat="1" applyFont="1" applyFill="1" applyBorder="1" applyAlignment="1">
      <alignment horizontal="center" vertical="center" wrapText="1"/>
    </xf>
    <xf numFmtId="1" fontId="69" fillId="0" borderId="23" xfId="0" applyNumberFormat="1" applyFont="1" applyFill="1" applyBorder="1" applyAlignment="1">
      <alignment horizontal="center" vertical="center" wrapText="1"/>
    </xf>
    <xf numFmtId="0" fontId="69" fillId="0" borderId="44" xfId="0" applyFont="1" applyFill="1" applyBorder="1" applyAlignment="1">
      <alignment horizontal="center" vertical="center" wrapText="1"/>
    </xf>
    <xf numFmtId="0" fontId="69" fillId="0" borderId="11" xfId="0" applyFont="1" applyFill="1" applyBorder="1" applyAlignment="1">
      <alignment horizontal="center" vertical="center" wrapText="1"/>
    </xf>
    <xf numFmtId="0" fontId="69" fillId="0" borderId="23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45" xfId="0" applyFont="1" applyFill="1" applyBorder="1" applyAlignment="1">
      <alignment horizontal="center" vertical="center" wrapText="1"/>
    </xf>
    <xf numFmtId="0" fontId="37" fillId="0" borderId="41" xfId="0" applyFont="1" applyFill="1" applyBorder="1" applyAlignment="1">
      <alignment horizontal="center" vertical="center" wrapText="1"/>
    </xf>
    <xf numFmtId="0" fontId="37" fillId="0" borderId="46" xfId="0" applyFont="1" applyFill="1" applyBorder="1" applyAlignment="1">
      <alignment horizontal="center" vertical="center" wrapText="1"/>
    </xf>
    <xf numFmtId="0" fontId="37" fillId="0" borderId="26" xfId="0" applyFont="1" applyFill="1" applyBorder="1" applyAlignment="1">
      <alignment horizontal="center" vertical="center" wrapText="1"/>
    </xf>
    <xf numFmtId="0" fontId="37" fillId="0" borderId="22" xfId="0" applyFont="1" applyFill="1" applyBorder="1" applyAlignment="1">
      <alignment horizontal="left" vertical="center" wrapText="1"/>
    </xf>
    <xf numFmtId="0" fontId="37" fillId="0" borderId="14" xfId="0" applyFont="1" applyFill="1" applyBorder="1" applyAlignment="1">
      <alignment horizontal="left" vertical="center" wrapText="1"/>
    </xf>
    <xf numFmtId="0" fontId="37" fillId="0" borderId="22" xfId="0" applyFont="1" applyFill="1" applyBorder="1" applyAlignment="1">
      <alignment horizontal="right" vertical="center" wrapText="1"/>
    </xf>
    <xf numFmtId="0" fontId="37" fillId="0" borderId="14" xfId="0" applyFont="1" applyFill="1" applyBorder="1" applyAlignment="1">
      <alignment horizontal="right" vertical="center" wrapText="1"/>
    </xf>
    <xf numFmtId="0" fontId="37" fillId="0" borderId="43" xfId="0" applyFont="1" applyFill="1" applyBorder="1" applyAlignment="1">
      <alignment horizontal="center" vertical="center" wrapText="1"/>
    </xf>
    <xf numFmtId="0" fontId="37" fillId="0" borderId="33" xfId="0" applyFont="1" applyFill="1" applyBorder="1" applyAlignment="1">
      <alignment horizontal="center" vertical="center" wrapText="1"/>
    </xf>
    <xf numFmtId="0" fontId="37" fillId="0" borderId="0" xfId="291" applyFont="1" applyFill="1" applyAlignment="1" applyProtection="1">
      <alignment horizontal="left" vertical="center" wrapText="1"/>
      <protection locked="0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center" vertical="center"/>
    </xf>
    <xf numFmtId="0" fontId="37" fillId="0" borderId="44" xfId="0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0" borderId="23" xfId="0" applyFont="1" applyFill="1" applyBorder="1" applyAlignment="1">
      <alignment horizontal="center" vertical="center" wrapText="1"/>
    </xf>
    <xf numFmtId="1" fontId="37" fillId="0" borderId="22" xfId="0" applyNumberFormat="1" applyFont="1" applyFill="1" applyBorder="1" applyAlignment="1">
      <alignment horizontal="center" vertical="center" wrapText="1"/>
    </xf>
    <xf numFmtId="1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 vertical="center"/>
    </xf>
    <xf numFmtId="2" fontId="37" fillId="0" borderId="22" xfId="0" applyNumberFormat="1" applyFont="1" applyFill="1" applyBorder="1" applyAlignment="1">
      <alignment horizontal="left" vertical="center" wrapText="1"/>
    </xf>
    <xf numFmtId="2" fontId="37" fillId="0" borderId="14" xfId="0" applyNumberFormat="1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center" vertical="center" wrapText="1"/>
    </xf>
    <xf numFmtId="0" fontId="39" fillId="0" borderId="14" xfId="0" applyFont="1" applyFill="1" applyBorder="1" applyAlignment="1">
      <alignment horizontal="center" vertical="center" wrapText="1"/>
    </xf>
    <xf numFmtId="0" fontId="39" fillId="0" borderId="43" xfId="0" applyFont="1" applyFill="1" applyBorder="1" applyAlignment="1">
      <alignment horizontal="center" vertical="center" wrapText="1"/>
    </xf>
    <xf numFmtId="0" fontId="39" fillId="0" borderId="33" xfId="0" applyFont="1" applyFill="1" applyBorder="1" applyAlignment="1">
      <alignment horizontal="center" vertical="center" wrapText="1"/>
    </xf>
    <xf numFmtId="0" fontId="39" fillId="0" borderId="0" xfId="291" applyFont="1" applyFill="1" applyAlignment="1" applyProtection="1">
      <alignment horizontal="left" vertical="center" wrapText="1"/>
      <protection locked="0"/>
    </xf>
    <xf numFmtId="0" fontId="39" fillId="0" borderId="0" xfId="0" applyFont="1" applyFill="1" applyAlignment="1">
      <alignment horizontal="left" vertical="center"/>
    </xf>
    <xf numFmtId="1" fontId="39" fillId="0" borderId="22" xfId="0" applyNumberFormat="1" applyFont="1" applyFill="1" applyBorder="1" applyAlignment="1">
      <alignment horizontal="center" vertical="center" wrapText="1"/>
    </xf>
    <xf numFmtId="1" fontId="39" fillId="0" borderId="14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/>
    </xf>
    <xf numFmtId="0" fontId="39" fillId="0" borderId="0" xfId="0" applyFont="1" applyFill="1" applyAlignment="1">
      <alignment horizontal="center" vertical="center"/>
    </xf>
    <xf numFmtId="0" fontId="39" fillId="0" borderId="45" xfId="0" applyFont="1" applyFill="1" applyBorder="1" applyAlignment="1">
      <alignment horizontal="center" vertical="center" wrapText="1"/>
    </xf>
    <xf numFmtId="0" fontId="39" fillId="0" borderId="41" xfId="0" applyFont="1" applyFill="1" applyBorder="1" applyAlignment="1">
      <alignment horizontal="center" vertical="center" wrapText="1"/>
    </xf>
    <xf numFmtId="0" fontId="39" fillId="0" borderId="46" xfId="0" applyFont="1" applyFill="1" applyBorder="1" applyAlignment="1">
      <alignment horizontal="center" vertical="center" wrapText="1"/>
    </xf>
    <xf numFmtId="0" fontId="39" fillId="0" borderId="26" xfId="0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14" xfId="0" applyFont="1" applyFill="1" applyBorder="1" applyAlignment="1">
      <alignment horizontal="left" vertical="center" wrapText="1"/>
    </xf>
    <xf numFmtId="0" fontId="39" fillId="0" borderId="22" xfId="0" applyFont="1" applyFill="1" applyBorder="1" applyAlignment="1">
      <alignment horizontal="right" vertical="center" wrapText="1"/>
    </xf>
    <xf numFmtId="0" fontId="39" fillId="0" borderId="14" xfId="0" applyFont="1" applyFill="1" applyBorder="1" applyAlignment="1">
      <alignment horizontal="right" vertical="center" wrapText="1"/>
    </xf>
    <xf numFmtId="0" fontId="39" fillId="0" borderId="44" xfId="0" applyFont="1" applyFill="1" applyBorder="1" applyAlignment="1">
      <alignment horizontal="center" vertical="center" wrapText="1"/>
    </xf>
    <xf numFmtId="0" fontId="39" fillId="0" borderId="11" xfId="0" applyFont="1" applyFill="1" applyBorder="1" applyAlignment="1">
      <alignment horizontal="center" vertical="center" wrapText="1"/>
    </xf>
    <xf numFmtId="0" fontId="39" fillId="0" borderId="23" xfId="0" applyFont="1" applyFill="1" applyBorder="1" applyAlignment="1">
      <alignment horizontal="center" vertical="center" wrapText="1"/>
    </xf>
    <xf numFmtId="0" fontId="42" fillId="0" borderId="0" xfId="291" applyFont="1" applyFill="1" applyAlignment="1" applyProtection="1">
      <alignment horizontal="left" vertical="center" wrapText="1"/>
      <protection locked="0"/>
    </xf>
    <xf numFmtId="0" fontId="42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/>
    </xf>
    <xf numFmtId="0" fontId="40" fillId="0" borderId="47" xfId="291" applyFont="1" applyFill="1" applyBorder="1" applyAlignment="1" applyProtection="1">
      <alignment horizontal="left" wrapText="1"/>
      <protection locked="0"/>
    </xf>
    <xf numFmtId="0" fontId="40" fillId="0" borderId="0" xfId="0" applyFont="1" applyFill="1" applyAlignment="1">
      <alignment horizontal="center" wrapText="1"/>
    </xf>
    <xf numFmtId="0" fontId="39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wrapText="1"/>
    </xf>
    <xf numFmtId="0" fontId="39" fillId="0" borderId="0" xfId="0" applyFont="1" applyFill="1" applyAlignment="1">
      <alignment horizontal="left" vertical="center" wrapText="1"/>
    </xf>
    <xf numFmtId="0" fontId="42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horizontal="left" wrapText="1"/>
    </xf>
    <xf numFmtId="0" fontId="43" fillId="0" borderId="47" xfId="291" applyFont="1" applyFill="1" applyBorder="1" applyAlignment="1" applyProtection="1">
      <alignment horizontal="left" wrapText="1"/>
      <protection locked="0"/>
    </xf>
    <xf numFmtId="0" fontId="42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 horizontal="center" wrapText="1"/>
    </xf>
    <xf numFmtId="0" fontId="42" fillId="0" borderId="0" xfId="0" applyFont="1" applyFill="1" applyAlignment="1">
      <alignment horizontal="center" vertical="center" wrapText="1"/>
    </xf>
    <xf numFmtId="0" fontId="49" fillId="0" borderId="0" xfId="0" applyFont="1" applyFill="1" applyBorder="1" applyAlignment="1">
      <alignment horizontal="left" wrapText="1"/>
    </xf>
    <xf numFmtId="0" fontId="42" fillId="0" borderId="0" xfId="0" applyFont="1" applyFill="1" applyAlignment="1">
      <alignment vertical="center" wrapText="1"/>
    </xf>
    <xf numFmtId="0" fontId="42" fillId="0" borderId="0" xfId="0" applyFont="1" applyFill="1" applyAlignment="1">
      <alignment wrapText="1"/>
    </xf>
    <xf numFmtId="0" fontId="37" fillId="0" borderId="48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0" fontId="37" fillId="0" borderId="50" xfId="0" applyFont="1" applyFill="1" applyBorder="1" applyAlignment="1">
      <alignment horizontal="center" vertical="center" wrapText="1"/>
    </xf>
    <xf numFmtId="0" fontId="48" fillId="0" borderId="0" xfId="291" applyFont="1" applyFill="1" applyBorder="1" applyAlignment="1" applyProtection="1">
      <alignment horizontal="left" wrapText="1"/>
      <protection locked="0"/>
    </xf>
    <xf numFmtId="0" fontId="47" fillId="0" borderId="0" xfId="291" applyFont="1" applyFill="1" applyAlignment="1" applyProtection="1">
      <alignment horizontal="left" vertical="center" wrapText="1"/>
      <protection locked="0"/>
    </xf>
    <xf numFmtId="0" fontId="48" fillId="0" borderId="0" xfId="0" applyFont="1" applyFill="1" applyAlignment="1">
      <alignment horizontal="left" wrapText="1"/>
    </xf>
    <xf numFmtId="0" fontId="37" fillId="0" borderId="51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1" fontId="37" fillId="0" borderId="48" xfId="0" applyNumberFormat="1" applyFont="1" applyFill="1" applyBorder="1" applyAlignment="1">
      <alignment horizontal="center" vertical="center" wrapText="1"/>
    </xf>
    <xf numFmtId="1" fontId="37" fillId="0" borderId="49" xfId="0" applyNumberFormat="1" applyFont="1" applyFill="1" applyBorder="1" applyAlignment="1">
      <alignment horizontal="center" vertical="center" wrapText="1"/>
    </xf>
    <xf numFmtId="1" fontId="37" fillId="0" borderId="50" xfId="0" applyNumberFormat="1" applyFont="1" applyFill="1" applyBorder="1" applyAlignment="1">
      <alignment horizontal="center" vertical="center" wrapText="1"/>
    </xf>
    <xf numFmtId="0" fontId="37" fillId="0" borderId="53" xfId="0" applyFont="1" applyFill="1" applyBorder="1" applyAlignment="1">
      <alignment horizontal="center" vertical="center" wrapText="1"/>
    </xf>
    <xf numFmtId="0" fontId="37" fillId="0" borderId="54" xfId="0" applyFont="1" applyFill="1" applyBorder="1" applyAlignment="1">
      <alignment horizontal="center" vertical="center" wrapText="1"/>
    </xf>
    <xf numFmtId="0" fontId="37" fillId="0" borderId="55" xfId="0" applyFont="1" applyFill="1" applyBorder="1" applyAlignment="1">
      <alignment horizontal="center" vertical="center" wrapText="1"/>
    </xf>
    <xf numFmtId="0" fontId="37" fillId="0" borderId="48" xfId="0" applyFont="1" applyFill="1" applyBorder="1" applyAlignment="1">
      <alignment horizontal="left" vertical="center" wrapText="1"/>
    </xf>
    <xf numFmtId="0" fontId="37" fillId="0" borderId="49" xfId="0" applyFont="1" applyFill="1" applyBorder="1" applyAlignment="1">
      <alignment horizontal="left" vertical="center" wrapText="1"/>
    </xf>
    <xf numFmtId="0" fontId="37" fillId="0" borderId="50" xfId="0" applyFont="1" applyFill="1" applyBorder="1" applyAlignment="1">
      <alignment horizontal="left" vertical="center" wrapText="1"/>
    </xf>
    <xf numFmtId="0" fontId="37" fillId="0" borderId="56" xfId="0" applyFont="1" applyFill="1" applyBorder="1" applyAlignment="1">
      <alignment horizontal="center" vertical="center" wrapText="1"/>
    </xf>
    <xf numFmtId="0" fontId="37" fillId="0" borderId="57" xfId="0" applyFont="1" applyFill="1" applyBorder="1" applyAlignment="1">
      <alignment horizontal="center" vertical="center" wrapText="1"/>
    </xf>
    <xf numFmtId="0" fontId="37" fillId="0" borderId="39" xfId="0" applyFont="1" applyFill="1" applyBorder="1" applyAlignment="1">
      <alignment horizontal="center" vertical="center" wrapText="1"/>
    </xf>
    <xf numFmtId="0" fontId="49" fillId="0" borderId="0" xfId="0" applyFont="1" applyFill="1" applyAlignment="1">
      <alignment horizontal="left" wrapText="1"/>
    </xf>
    <xf numFmtId="0" fontId="50" fillId="0" borderId="0" xfId="0" applyFont="1" applyFill="1" applyAlignment="1">
      <alignment horizontal="center" wrapText="1"/>
    </xf>
    <xf numFmtId="0" fontId="49" fillId="0" borderId="0" xfId="0" applyFont="1" applyFill="1" applyAlignment="1">
      <alignment horizontal="center" vertical="top" wrapText="1"/>
    </xf>
    <xf numFmtId="0" fontId="0" fillId="0" borderId="0" xfId="0" applyAlignment="1">
      <alignment wrapText="1"/>
    </xf>
    <xf numFmtId="0" fontId="39" fillId="0" borderId="48" xfId="0" applyFont="1" applyFill="1" applyBorder="1" applyAlignment="1">
      <alignment horizontal="center" vertical="center" wrapText="1"/>
    </xf>
    <xf numFmtId="0" fontId="39" fillId="0" borderId="49" xfId="0" applyFont="1" applyFill="1" applyBorder="1" applyAlignment="1">
      <alignment horizontal="center" vertical="center" wrapText="1"/>
    </xf>
    <xf numFmtId="0" fontId="39" fillId="0" borderId="50" xfId="0" applyFont="1" applyFill="1" applyBorder="1" applyAlignment="1">
      <alignment horizontal="center" vertical="center" wrapText="1"/>
    </xf>
    <xf numFmtId="0" fontId="39" fillId="0" borderId="51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39" fillId="0" borderId="52" xfId="0" applyFont="1" applyFill="1" applyBorder="1" applyAlignment="1">
      <alignment horizontal="center" vertical="center" wrapText="1"/>
    </xf>
    <xf numFmtId="1" fontId="39" fillId="0" borderId="48" xfId="0" applyNumberFormat="1" applyFont="1" applyFill="1" applyBorder="1" applyAlignment="1">
      <alignment horizontal="center" vertical="center" wrapText="1"/>
    </xf>
    <xf numFmtId="1" fontId="39" fillId="0" borderId="49" xfId="0" applyNumberFormat="1" applyFont="1" applyFill="1" applyBorder="1" applyAlignment="1">
      <alignment horizontal="center" vertical="center" wrapText="1"/>
    </xf>
    <xf numFmtId="1" fontId="39" fillId="0" borderId="50" xfId="0" applyNumberFormat="1" applyFont="1" applyFill="1" applyBorder="1" applyAlignment="1">
      <alignment horizontal="center" vertical="center" wrapText="1"/>
    </xf>
    <xf numFmtId="0" fontId="39" fillId="0" borderId="56" xfId="0" applyFont="1" applyFill="1" applyBorder="1" applyAlignment="1">
      <alignment horizontal="center" vertical="center" wrapText="1"/>
    </xf>
    <xf numFmtId="0" fontId="39" fillId="0" borderId="57" xfId="0" applyFont="1" applyFill="1" applyBorder="1" applyAlignment="1">
      <alignment horizontal="center" vertical="center" wrapText="1"/>
    </xf>
    <xf numFmtId="0" fontId="39" fillId="0" borderId="39" xfId="0" applyFont="1" applyFill="1" applyBorder="1" applyAlignment="1">
      <alignment horizontal="center" vertical="center" wrapText="1"/>
    </xf>
    <xf numFmtId="0" fontId="39" fillId="0" borderId="53" xfId="0" applyFont="1" applyFill="1" applyBorder="1" applyAlignment="1">
      <alignment horizontal="center" vertical="center" wrapText="1"/>
    </xf>
    <xf numFmtId="0" fontId="39" fillId="0" borderId="54" xfId="0" applyFont="1" applyFill="1" applyBorder="1" applyAlignment="1">
      <alignment horizontal="center" vertical="center" wrapText="1"/>
    </xf>
    <xf numFmtId="0" fontId="39" fillId="0" borderId="55" xfId="0" applyFont="1" applyFill="1" applyBorder="1" applyAlignment="1">
      <alignment horizontal="center" vertical="center" wrapText="1"/>
    </xf>
    <xf numFmtId="0" fontId="39" fillId="0" borderId="48" xfId="0" applyFont="1" applyFill="1" applyBorder="1" applyAlignment="1">
      <alignment horizontal="left" vertical="center" wrapText="1"/>
    </xf>
    <xf numFmtId="0" fontId="39" fillId="0" borderId="49" xfId="0" applyFont="1" applyFill="1" applyBorder="1" applyAlignment="1">
      <alignment horizontal="left" vertical="center" wrapText="1"/>
    </xf>
    <xf numFmtId="0" fontId="39" fillId="0" borderId="50" xfId="0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Alignment="1">
      <alignment horizontal="left" wrapText="1"/>
    </xf>
    <xf numFmtId="0" fontId="53" fillId="0" borderId="0" xfId="0" applyFont="1" applyAlignment="1">
      <alignment horizontal="left" wrapText="1"/>
    </xf>
    <xf numFmtId="0" fontId="47" fillId="0" borderId="0" xfId="0" applyFont="1" applyFill="1" applyAlignment="1">
      <alignment horizontal="left" vertical="center" wrapText="1"/>
    </xf>
    <xf numFmtId="0" fontId="39" fillId="0" borderId="58" xfId="0" applyFont="1" applyFill="1" applyBorder="1" applyAlignment="1">
      <alignment horizontal="center" vertical="center" wrapText="1"/>
    </xf>
    <xf numFmtId="0" fontId="47" fillId="30" borderId="0" xfId="0" applyFont="1" applyFill="1" applyAlignment="1">
      <alignment horizontal="left" wrapText="1"/>
    </xf>
    <xf numFmtId="0" fontId="53" fillId="30" borderId="0" xfId="0" applyFont="1" applyFill="1" applyAlignment="1">
      <alignment horizontal="left" wrapText="1"/>
    </xf>
    <xf numFmtId="0" fontId="49" fillId="0" borderId="0" xfId="0" applyFont="1" applyFill="1" applyAlignment="1">
      <alignment horizontal="left" vertical="center" wrapText="1"/>
    </xf>
    <xf numFmtId="0" fontId="47" fillId="0" borderId="0" xfId="0" applyFont="1" applyFill="1" applyAlignment="1">
      <alignment horizontal="left" vertical="top" wrapText="1"/>
    </xf>
    <xf numFmtId="0" fontId="49" fillId="30" borderId="0" xfId="0" applyFont="1" applyFill="1" applyBorder="1" applyAlignment="1">
      <alignment horizontal="left" wrapText="1"/>
    </xf>
    <xf numFmtId="0" fontId="53" fillId="0" borderId="0" xfId="0" applyFont="1" applyFill="1" applyAlignment="1">
      <alignment horizontal="left" wrapText="1"/>
    </xf>
    <xf numFmtId="0" fontId="39" fillId="30" borderId="13" xfId="0" applyNumberFormat="1" applyFont="1" applyFill="1" applyBorder="1" applyAlignment="1" applyProtection="1">
      <alignment horizontal="center" vertical="center"/>
      <protection/>
    </xf>
    <xf numFmtId="0" fontId="39" fillId="30" borderId="11" xfId="0" applyNumberFormat="1" applyFont="1" applyFill="1" applyBorder="1" applyAlignment="1" applyProtection="1">
      <alignment horizontal="center" vertical="center"/>
      <protection/>
    </xf>
    <xf numFmtId="0" fontId="39" fillId="30" borderId="23" xfId="0" applyNumberFormat="1" applyFont="1" applyFill="1" applyBorder="1" applyAlignment="1" applyProtection="1">
      <alignment horizontal="center" vertical="center"/>
      <protection/>
    </xf>
    <xf numFmtId="0" fontId="38" fillId="30" borderId="0" xfId="0" applyFont="1" applyFill="1" applyAlignment="1">
      <alignment horizontal="center"/>
    </xf>
    <xf numFmtId="0" fontId="37" fillId="30" borderId="0" xfId="0" applyFont="1" applyFill="1" applyAlignment="1">
      <alignment horizontal="center" vertical="top"/>
    </xf>
    <xf numFmtId="0" fontId="37" fillId="30" borderId="13" xfId="0" applyFont="1" applyFill="1" applyBorder="1" applyAlignment="1">
      <alignment horizontal="center" vertical="center" wrapText="1"/>
    </xf>
    <xf numFmtId="0" fontId="37" fillId="30" borderId="11" xfId="0" applyFont="1" applyFill="1" applyBorder="1" applyAlignment="1">
      <alignment horizontal="center" vertical="center" wrapText="1"/>
    </xf>
    <xf numFmtId="0" fontId="37" fillId="30" borderId="23" xfId="0" applyFont="1" applyFill="1" applyBorder="1" applyAlignment="1">
      <alignment horizontal="center" vertical="center" wrapText="1"/>
    </xf>
    <xf numFmtId="0" fontId="39" fillId="30" borderId="13" xfId="0" applyNumberFormat="1" applyFont="1" applyFill="1" applyBorder="1" applyAlignment="1" applyProtection="1">
      <alignment horizontal="center" vertical="center" wrapText="1"/>
      <protection/>
    </xf>
    <xf numFmtId="0" fontId="39" fillId="30" borderId="11" xfId="0" applyNumberFormat="1" applyFont="1" applyFill="1" applyBorder="1" applyAlignment="1" applyProtection="1">
      <alignment horizontal="center" vertical="center" wrapText="1"/>
      <protection/>
    </xf>
    <xf numFmtId="0" fontId="39" fillId="30" borderId="23" xfId="0" applyNumberFormat="1" applyFont="1" applyFill="1" applyBorder="1" applyAlignment="1" applyProtection="1">
      <alignment horizontal="center" vertical="center" wrapText="1"/>
      <protection/>
    </xf>
    <xf numFmtId="0" fontId="39" fillId="30" borderId="13" xfId="0" applyFont="1" applyFill="1" applyBorder="1" applyAlignment="1">
      <alignment horizontal="center" vertical="center" wrapText="1"/>
    </xf>
    <xf numFmtId="0" fontId="39" fillId="30" borderId="11" xfId="0" applyFont="1" applyFill="1" applyBorder="1" applyAlignment="1">
      <alignment horizontal="center" vertical="center" wrapText="1"/>
    </xf>
    <xf numFmtId="0" fontId="39" fillId="30" borderId="23" xfId="0" applyFont="1" applyFill="1" applyBorder="1" applyAlignment="1">
      <alignment horizontal="center" vertical="center" wrapText="1"/>
    </xf>
    <xf numFmtId="0" fontId="37" fillId="30" borderId="0" xfId="0" applyFont="1" applyFill="1" applyBorder="1" applyAlignment="1">
      <alignment horizontal="left" wrapText="1"/>
    </xf>
    <xf numFmtId="0" fontId="37" fillId="30" borderId="0" xfId="0" applyFont="1" applyFill="1" applyAlignment="1">
      <alignment horizontal="left" vertical="center" wrapText="1"/>
    </xf>
    <xf numFmtId="0" fontId="38" fillId="30" borderId="0" xfId="291" applyFont="1" applyFill="1" applyBorder="1" applyAlignment="1" applyProtection="1">
      <alignment horizontal="left"/>
      <protection locked="0"/>
    </xf>
    <xf numFmtId="0" fontId="73" fillId="0" borderId="0" xfId="291" applyFont="1" applyFill="1" applyAlignment="1" applyProtection="1">
      <alignment horizontal="left" vertical="center" wrapText="1"/>
      <protection locked="0"/>
    </xf>
    <xf numFmtId="0" fontId="38" fillId="30" borderId="0" xfId="0" applyFont="1" applyFill="1" applyAlignment="1">
      <alignment horizontal="left"/>
    </xf>
  </cellXfs>
  <cellStyles count="32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0" xfId="15"/>
    <cellStyle name="_041 капвложения РМ февраль 2003" xfId="16"/>
    <cellStyle name="_041 капвложения РМ февраль 2003_2. Инвент ОС" xfId="17"/>
    <cellStyle name="_041 капвложения РМ февраль 2003_Осн  ном  перечень НВЛ и НЛ на 01 01 09г" xfId="18"/>
    <cellStyle name="_041 капвложения РМ февраль 2003_Отчет РИК" xfId="19"/>
    <cellStyle name="_041 капвложения РМ февраль 2003_Перечень для реализации ООО РН-Сервис" xfId="20"/>
    <cellStyle name="_041 капвложения РМ февраль 2003_Слич. вед. Форма № ИНВ-18(ОС)(мех.)" xfId="21"/>
    <cellStyle name="_041 капвложения РМ февраль 2003_Сличительная ведомость Форма № ИНВ-18(ОС)" xfId="22"/>
    <cellStyle name="_041022 Шаблон по плану 2005 года" xfId="23"/>
    <cellStyle name="_-22~1" xfId="24"/>
    <cellStyle name="_27 02 07 РН-ЮНГ Перечень НВЛ на 1 01 07 по ОД по группам к отп" xfId="25"/>
    <cellStyle name="_P2-01_S-001 _PRIL18_v2_расчет стоимости лота" xfId="26"/>
    <cellStyle name="_Акт инвентаризации на 31.12.2007г. (новая форма НУ)" xfId="27"/>
    <cellStyle name="_апп в цвфи" xfId="28"/>
    <cellStyle name="_апп в цвфи (version 2)" xfId="29"/>
    <cellStyle name="_База  КВ площадочные 10.10.05." xfId="30"/>
    <cellStyle name="_База  КВ площадочные 31.03.051" xfId="31"/>
    <cellStyle name="_База SAPR" xfId="32"/>
    <cellStyle name="_БНФ №ИНВ-19.6 Акт инвентаризации незав строит" xfId="33"/>
    <cellStyle name="_бурение на 337 скв. 21.04.04 (к защите 23.04.04)" xfId="34"/>
    <cellStyle name="_Бюджет 03" xfId="35"/>
    <cellStyle name="_Бюджет 03_2. Инвент ОС" xfId="36"/>
    <cellStyle name="_Бюджет 03_Осн  ном  перечень НВЛ и НЛ на 01 01 09г" xfId="37"/>
    <cellStyle name="_Бюджет 03_Отчет РИК" xfId="38"/>
    <cellStyle name="_Бюджет 03_Перечень для реализации ООО РН-Сервис" xfId="39"/>
    <cellStyle name="_Бюджет 03_Слич. вед. Форма № ИНВ-18(ОС)(мех.)" xfId="40"/>
    <cellStyle name="_Бюджет 03_Сличительная ведомость Форма № ИНВ-18(ОС)" xfId="41"/>
    <cellStyle name="_Бюджет 04" xfId="42"/>
    <cellStyle name="_Бюджет 04_2. Инвент ОС" xfId="43"/>
    <cellStyle name="_Бюджет 04_Осн  ном  перечень НВЛ и НЛ на 01 01 09г" xfId="44"/>
    <cellStyle name="_Бюджет 04_Отчет РИК" xfId="45"/>
    <cellStyle name="_Бюджет 04_Перечень для реализации ООО РН-Сервис" xfId="46"/>
    <cellStyle name="_Бюджет 04_Слич. вед. Форма № ИНВ-18(ОС)(мех.)" xfId="47"/>
    <cellStyle name="_Бюджет 04_Сличительная ведомость Форма № ИНВ-18(ОС)" xfId="48"/>
    <cellStyle name="_Ген дир  РН-ЮНГ Перечень НВЛ на 1 01 07 по ОД по группам" xfId="49"/>
    <cellStyle name="_доп.затраты на мобилизацию бурения" xfId="50"/>
    <cellStyle name="_Заявки_ Александров" xfId="51"/>
    <cellStyle name="_инв.НИОКРА 0808_" xfId="52"/>
    <cellStyle name="_Инв.опись на 01.12.2007г. сч.9700" xfId="53"/>
    <cellStyle name="_Инв.страхование" xfId="54"/>
    <cellStyle name="_Инвентаризация  РБП ( Прочие расходы )" xfId="55"/>
    <cellStyle name="_Инвентаризация ( лицензии)" xfId="56"/>
    <cellStyle name="_Инвентаризация Прогр продуктов" xfId="57"/>
    <cellStyle name="_Лимиты НПО апр. 02 (ПБУ)" xfId="58"/>
    <cellStyle name="_Лимиты НПО апр. 02 (ПБУ)_2. Инвент ОС" xfId="59"/>
    <cellStyle name="_Лимиты НПО апр. 02 (ПБУ)_Осн  ном  перечень НВЛ и НЛ на 01 01 09г" xfId="60"/>
    <cellStyle name="_Лимиты НПО апр. 02 (ПБУ)_Отчет РИК" xfId="61"/>
    <cellStyle name="_Лимиты НПО апр. 02 (ПБУ)_Перечень для реализации ООО РН-Сервис" xfId="62"/>
    <cellStyle name="_Лимиты НПО апр. 02 (ПБУ)_Слич. вед. Форма № ИНВ-18(ОС)(мех.)" xfId="63"/>
    <cellStyle name="_Лимиты НПО апр. 02 (ПБУ)_Сличительная ведомость Форма № ИНВ-18(ОС)" xfId="64"/>
    <cellStyle name="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65"/>
    <cellStyle name="_на 08.02.06г ВСЕ ПРОГРАММЫ УКС" xfId="66"/>
    <cellStyle name="_на 10.02 ВСЕ ПРОГРАММЫ УКС" xfId="67"/>
    <cellStyle name="_на 10.04.06г ВСЕ ПРОГРАММЫ УКС" xfId="68"/>
    <cellStyle name="_на 10.08.06гВСЕ ПРОГРАММЫ УКС" xfId="69"/>
    <cellStyle name="_на 16.01.06гВСЕ ПРОГРАММЫ УКС" xfId="70"/>
    <cellStyle name="_на 16.03.06гВСЕ ПРОГРАММЫ УКС" xfId="71"/>
    <cellStyle name="_на 24.03.06гВСЕ ПРОГРАММЫ УКС" xfId="72"/>
    <cellStyle name="_Наталья 4" xfId="73"/>
    <cellStyle name="_Новые формы_месяц_версия 6" xfId="74"/>
    <cellStyle name="_Новые формы_месяц_версия 6_2. Инвент ОС" xfId="75"/>
    <cellStyle name="_Новые формы_месяц_версия 6_Осн  ном  перечень НВЛ и НЛ на 01 01 09г" xfId="76"/>
    <cellStyle name="_Новые формы_месяц_версия 6_Отчет РИК" xfId="77"/>
    <cellStyle name="_Новые формы_месяц_версия 6_Перечень для реализации ООО РН-Сервис" xfId="78"/>
    <cellStyle name="_Новые формы_месяц_версия 6_Слич. вед. Форма № ИНВ-18(ОС)(мех.)" xfId="79"/>
    <cellStyle name="_Новые формы_месяц_версия 6_Сличительная ведомость Форма № ИНВ-18(ОС)" xfId="80"/>
    <cellStyle name="_НФ№ИНВ-19.41 Акт о выяв.об.НС" xfId="81"/>
    <cellStyle name="_НФ№ИНВ-19.42 Акт о выяв.об.ОС" xfId="82"/>
    <cellStyle name="_НФ№ИНВ-19.43 Акт инв.спис.об.НКС" xfId="83"/>
    <cellStyle name="_НФ№ИНВ-19.45 Инв.опись ар.зем.уч" xfId="84"/>
    <cellStyle name="_НФ№ОС-3.15 Акт перед.скв.из бур" xfId="85"/>
    <cellStyle name="_НФ№ОС-3.16 Реестр ОС в аренду" xfId="86"/>
    <cellStyle name="_НФ№ОС-3.17 Реестр ОС на хранен" xfId="87"/>
    <cellStyle name="_объемы  бурения 2004г " xfId="88"/>
    <cellStyle name="_объемы  бурения 2004г 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89"/>
    <cellStyle name="_объемы  бурения 2004г _Приложение 1.1" xfId="90"/>
    <cellStyle name="_объемы  бурения 2004г _Приложение 1.2" xfId="91"/>
    <cellStyle name="_ОД подотчет " xfId="92"/>
    <cellStyle name="_Приложение  3 4" xfId="93"/>
    <cellStyle name="_Приложение 1.1" xfId="94"/>
    <cellStyle name="_Приложение 1.2" xfId="95"/>
    <cellStyle name="_Приложение 2   к Альбому ОС" xfId="96"/>
    <cellStyle name="_Приложение 2   к Альбому ОС с доп по МХ" xfId="97"/>
    <cellStyle name="_Приложение 2 к Альбому по учету ОС верс1.03" xfId="98"/>
    <cellStyle name="_Приложение 4б (Отчет по расх.на реконструкцию сч.0809)" xfId="99"/>
    <cellStyle name="_Приложение к УП БУ (РН-ПНГ)" xfId="100"/>
    <cellStyle name="_Приложения к регламенту" xfId="101"/>
    <cellStyle name="_ПРОГРАММЫ 2005" xfId="102"/>
    <cellStyle name="_реестр МР-4 (К)" xfId="103"/>
    <cellStyle name="_РЕЕСТР на 20 04 06 (2)" xfId="104"/>
    <cellStyle name="_Реестр САУ № МР-1а, МР-4а" xfId="105"/>
    <cellStyle name="_Реестр САУ № МР-4(К)" xfId="106"/>
    <cellStyle name="_РЕЕСТРЫ САУ" xfId="107"/>
    <cellStyle name="_РЕЕСТРЫ САУ КР3" xfId="108"/>
    <cellStyle name="_С номенкл номерами  РН-ЮНГ Перечень НВЛ на 1 01 07 по ОД" xfId="109"/>
    <cellStyle name="_Свод AFE (блок А и Б) 29.12.03" xfId="110"/>
    <cellStyle name="_сводная информация к защите (данные без индекса)" xfId="111"/>
    <cellStyle name="_сводная информация к защите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2"/>
    <cellStyle name="_сводная информация к защите (данные без индекса)_Приложение 1.1" xfId="113"/>
    <cellStyle name="_сводная информация к защите (данные без индекса)_Приложение 1.2" xfId="114"/>
    <cellStyle name="_сводная информация к защите 2006 г. (данные без индекса)" xfId="115"/>
    <cellStyle name="_сводная информация к защите 2006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16"/>
    <cellStyle name="_сводная информация к защите 2006 г. (данные без индекса)_Приложение 1.1" xfId="117"/>
    <cellStyle name="_сводная информация к защите 2006 г. (данные без индекса)_Приложение 1.2" xfId="118"/>
    <cellStyle name="_сводная информация к защите 2008 г. (данные без индекса)" xfId="119"/>
    <cellStyle name="_сводная информация к защите 2008 г. (данные без индекса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20"/>
    <cellStyle name="_сводная информация к защите 2008 г. (данные без индекса)_Приложение 1.1" xfId="121"/>
    <cellStyle name="_сводная информация к защите 2008 г. (данные без индекса)_Приложение 1.2" xfId="122"/>
    <cellStyle name="_УФ бурение 2005г от 20.04.04г (19-00)" xfId="123"/>
    <cellStyle name="_УФ бурение 2005г от 21.04.04г (14-00)" xfId="124"/>
    <cellStyle name="_УФ бурение 2005г от 21.04.04г (14-00) без индекса" xfId="125"/>
    <cellStyle name="_УФ по бурению 2007 (1000-336-х)" xfId="126"/>
    <cellStyle name="_УФ по бурению 2007 (1000-336-х)_Лист в C: Documents and Settings PozdnyakovaOA Рабочий стол МОИ ДОКУМЕНТЫ РОСНЕФТЬ 2011 Первичные учетные документы С диска Z 4 ЮганскНефтегаз Альбом форм Инвентаризация вер 1.03" xfId="127"/>
    <cellStyle name="_УФ по бурению 2007 (1000-336-х)_Приложение 1.1" xfId="128"/>
    <cellStyle name="_УФ по бурению 2007 (1000-336-х)_Приложение 1.2" xfId="129"/>
    <cellStyle name="_Форма бюджета Нишкевич Ю.А." xfId="130"/>
    <cellStyle name="_формы МХ" xfId="131"/>
    <cellStyle name="20% — акцент1" xfId="132"/>
    <cellStyle name="20% - Акцент1 2" xfId="133"/>
    <cellStyle name="20% — акцент2" xfId="134"/>
    <cellStyle name="20% - Акцент2 2" xfId="135"/>
    <cellStyle name="20% — акцент3" xfId="136"/>
    <cellStyle name="20% - Акцент3 2" xfId="137"/>
    <cellStyle name="20% — акцент4" xfId="138"/>
    <cellStyle name="20% - Акцент4 2" xfId="139"/>
    <cellStyle name="20% — акцент5" xfId="140"/>
    <cellStyle name="20% - Акцент5 2" xfId="141"/>
    <cellStyle name="20% — акцент6" xfId="142"/>
    <cellStyle name="20% - Акцент6 2" xfId="143"/>
    <cellStyle name="40% — акцент1" xfId="144"/>
    <cellStyle name="40% - Акцент1 2" xfId="145"/>
    <cellStyle name="40% — акцент2" xfId="146"/>
    <cellStyle name="40% - Акцент2 2" xfId="147"/>
    <cellStyle name="40% — акцент3" xfId="148"/>
    <cellStyle name="40% - Акцент3 2" xfId="149"/>
    <cellStyle name="40% — акцент4" xfId="150"/>
    <cellStyle name="40% - Акцент4 2" xfId="151"/>
    <cellStyle name="40% — акцент5" xfId="152"/>
    <cellStyle name="40% - Акцент5 2" xfId="153"/>
    <cellStyle name="40% — акцент6" xfId="154"/>
    <cellStyle name="40% - Акцент6 2" xfId="155"/>
    <cellStyle name="60% — акцент1" xfId="156"/>
    <cellStyle name="60% - Акцент1 2" xfId="157"/>
    <cellStyle name="60% — акцент2" xfId="158"/>
    <cellStyle name="60% - Акцент2 2" xfId="159"/>
    <cellStyle name="60% — акцент3" xfId="160"/>
    <cellStyle name="60% - Акцент3 2" xfId="161"/>
    <cellStyle name="60% — акцент4" xfId="162"/>
    <cellStyle name="60% - Акцент4 2" xfId="163"/>
    <cellStyle name="60% — акцент5" xfId="164"/>
    <cellStyle name="60% - Акцент5 2" xfId="165"/>
    <cellStyle name="60% — акцент6" xfId="166"/>
    <cellStyle name="60% - Акцент6 2" xfId="167"/>
    <cellStyle name="Alilciue [0]_Apr   (2)" xfId="168"/>
    <cellStyle name="Alilciue_Apr   (2)" xfId="169"/>
    <cellStyle name="Comma [0]" xfId="170"/>
    <cellStyle name="Comma_irl tel sep5" xfId="171"/>
    <cellStyle name="Currency [0]" xfId="172"/>
    <cellStyle name="Currency_irl tel sep5" xfId="173"/>
    <cellStyle name="Iau?iue_acirecer" xfId="174"/>
    <cellStyle name="Normal_14_147" xfId="175"/>
    <cellStyle name="normбlnм_laroux" xfId="176"/>
    <cellStyle name="Nun??c [0]_Apr   (2)" xfId="177"/>
    <cellStyle name="Nun??c_Apr   (2)" xfId="178"/>
    <cellStyle name="Ociriniaue [0]_Deri.06.98 " xfId="179"/>
    <cellStyle name="Ociriniaue_Deri.06.98 " xfId="180"/>
    <cellStyle name="SAPBEXaggData" xfId="181"/>
    <cellStyle name="SAPBEXaggDataEmph" xfId="182"/>
    <cellStyle name="SAPBEXaggItem" xfId="183"/>
    <cellStyle name="SAPBEXaggItemX" xfId="184"/>
    <cellStyle name="SAPBEXchaText" xfId="185"/>
    <cellStyle name="SAPBEXexcBad7" xfId="186"/>
    <cellStyle name="SAPBEXexcBad8" xfId="187"/>
    <cellStyle name="SAPBEXexcBad9" xfId="188"/>
    <cellStyle name="SAPBEXexcCritical4" xfId="189"/>
    <cellStyle name="SAPBEXexcCritical5" xfId="190"/>
    <cellStyle name="SAPBEXexcCritical6" xfId="191"/>
    <cellStyle name="SAPBEXexcGood1" xfId="192"/>
    <cellStyle name="SAPBEXexcGood2" xfId="193"/>
    <cellStyle name="SAPBEXexcGood3" xfId="194"/>
    <cellStyle name="SAPBEXfilterDrill" xfId="195"/>
    <cellStyle name="SAPBEXfilterItem" xfId="196"/>
    <cellStyle name="SAPBEXfilterText" xfId="197"/>
    <cellStyle name="SAPBEXformats" xfId="198"/>
    <cellStyle name="SAPBEXheaderItem" xfId="199"/>
    <cellStyle name="SAPBEXheaderText" xfId="200"/>
    <cellStyle name="SAPBEXHLevel0" xfId="201"/>
    <cellStyle name="SAPBEXHLevel0X" xfId="202"/>
    <cellStyle name="SAPBEXHLevel1" xfId="203"/>
    <cellStyle name="SAPBEXHLevel1X" xfId="204"/>
    <cellStyle name="SAPBEXHLevel2" xfId="205"/>
    <cellStyle name="SAPBEXHLevel2X" xfId="206"/>
    <cellStyle name="SAPBEXHLevel3" xfId="207"/>
    <cellStyle name="SAPBEXHLevel3X" xfId="208"/>
    <cellStyle name="SAPBEXresData" xfId="209"/>
    <cellStyle name="SAPBEXresDataEmph" xfId="210"/>
    <cellStyle name="SAPBEXresItem" xfId="211"/>
    <cellStyle name="SAPBEXresItemX" xfId="212"/>
    <cellStyle name="SAPBEXstdData" xfId="213"/>
    <cellStyle name="SAPBEXstdDataEmph" xfId="214"/>
    <cellStyle name="SAPBEXstdItem" xfId="215"/>
    <cellStyle name="SAPBEXstdItemX" xfId="216"/>
    <cellStyle name="SAPBEXtitle" xfId="217"/>
    <cellStyle name="SAPBEXundefined" xfId="218"/>
    <cellStyle name="Акцент1" xfId="219"/>
    <cellStyle name="Акцент1 2" xfId="220"/>
    <cellStyle name="Акцент2" xfId="221"/>
    <cellStyle name="Акцент2 2" xfId="222"/>
    <cellStyle name="Акцент3" xfId="223"/>
    <cellStyle name="Акцент3 2" xfId="224"/>
    <cellStyle name="Акцент4" xfId="225"/>
    <cellStyle name="Акцент4 2" xfId="226"/>
    <cellStyle name="Акцент5" xfId="227"/>
    <cellStyle name="Акцент5 2" xfId="228"/>
    <cellStyle name="Акцент6" xfId="229"/>
    <cellStyle name="Акцент6 2" xfId="230"/>
    <cellStyle name="Ввод " xfId="231"/>
    <cellStyle name="Ввод  2" xfId="232"/>
    <cellStyle name="Вывод" xfId="233"/>
    <cellStyle name="Вывод 2" xfId="234"/>
    <cellStyle name="Вычисление" xfId="235"/>
    <cellStyle name="Вычисление 2" xfId="236"/>
    <cellStyle name="Hyperlink" xfId="237"/>
    <cellStyle name="Currency" xfId="238"/>
    <cellStyle name="Currency [0]" xfId="239"/>
    <cellStyle name="Заголовок 1" xfId="240"/>
    <cellStyle name="Заголовок 1 2" xfId="241"/>
    <cellStyle name="Заголовок 2" xfId="242"/>
    <cellStyle name="Заголовок 2 2" xfId="243"/>
    <cellStyle name="Заголовок 3" xfId="244"/>
    <cellStyle name="Заголовок 3 2" xfId="245"/>
    <cellStyle name="Заголовок 4" xfId="246"/>
    <cellStyle name="Заголовок 4 2" xfId="247"/>
    <cellStyle name="Итог" xfId="248"/>
    <cellStyle name="Итог 2" xfId="249"/>
    <cellStyle name="Контрольная ячейка" xfId="250"/>
    <cellStyle name="Контрольная ячейка 2" xfId="251"/>
    <cellStyle name="Название" xfId="252"/>
    <cellStyle name="Название 2" xfId="253"/>
    <cellStyle name="Нейтральный" xfId="254"/>
    <cellStyle name="Нейтральный 2" xfId="255"/>
    <cellStyle name="Обычный 10" xfId="256"/>
    <cellStyle name="Обычный 11" xfId="257"/>
    <cellStyle name="Обычный 13" xfId="258"/>
    <cellStyle name="Обычный 13 3" xfId="259"/>
    <cellStyle name="Обычный 15" xfId="260"/>
    <cellStyle name="Обычный 16" xfId="261"/>
    <cellStyle name="Обычный 2" xfId="262"/>
    <cellStyle name="Обычный 2 2" xfId="263"/>
    <cellStyle name="Обычный 2 2 2" xfId="264"/>
    <cellStyle name="Обычный 2 2 2 2" xfId="265"/>
    <cellStyle name="Обычный 2 3" xfId="266"/>
    <cellStyle name="Обычный 2 3 2" xfId="267"/>
    <cellStyle name="Обычный 2 4" xfId="268"/>
    <cellStyle name="Обычный 2_Перечень аттестованных МТР" xfId="269"/>
    <cellStyle name="Обычный 24" xfId="270"/>
    <cellStyle name="Обычный 25" xfId="271"/>
    <cellStyle name="Обычный 26" xfId="272"/>
    <cellStyle name="Обычный 27" xfId="273"/>
    <cellStyle name="Обычный 28" xfId="274"/>
    <cellStyle name="Обычный 29_Снижение невостребованных 2008" xfId="275"/>
    <cellStyle name="Обычный 3" xfId="276"/>
    <cellStyle name="Обычный 3 2" xfId="277"/>
    <cellStyle name="Обычный 3 2 2" xfId="278"/>
    <cellStyle name="Обычный 3 3" xfId="279"/>
    <cellStyle name="Обычный 33" xfId="280"/>
    <cellStyle name="Обычный 34" xfId="281"/>
    <cellStyle name="Обычный 35" xfId="282"/>
    <cellStyle name="Обычный 4" xfId="283"/>
    <cellStyle name="Обычный 5" xfId="284"/>
    <cellStyle name="Обычный 5 2" xfId="285"/>
    <cellStyle name="Обычный 6" xfId="286"/>
    <cellStyle name="Обычный 6 2" xfId="287"/>
    <cellStyle name="Обычный 7" xfId="288"/>
    <cellStyle name="Обычный 8" xfId="289"/>
    <cellStyle name="Обычный 9" xfId="290"/>
    <cellStyle name="Обычный_Кусовская дефект  " xfId="291"/>
    <cellStyle name="Обычный_Ф № 88 Расчет резерва МПЗ 2006" xfId="292"/>
    <cellStyle name="Followed Hyperlink" xfId="293"/>
    <cellStyle name="Плохой" xfId="294"/>
    <cellStyle name="Плохой 2" xfId="295"/>
    <cellStyle name="Пояснение" xfId="296"/>
    <cellStyle name="Пояснение 2" xfId="297"/>
    <cellStyle name="Примечание" xfId="298"/>
    <cellStyle name="Примечание 2" xfId="299"/>
    <cellStyle name="Примечание 2 2" xfId="300"/>
    <cellStyle name="Percent" xfId="301"/>
    <cellStyle name="Связанная ячейка" xfId="302"/>
    <cellStyle name="Связанная ячейка 2" xfId="303"/>
    <cellStyle name="Стиль 1" xfId="304"/>
    <cellStyle name="Текст предупреждения" xfId="305"/>
    <cellStyle name="Текст предупреждения 2" xfId="306"/>
    <cellStyle name="Тысячи [0]_&quot;АПАТИТ&quot;" xfId="307"/>
    <cellStyle name="Тысячи [а]" xfId="308"/>
    <cellStyle name="Тысячи_&quot;АПАТИТ&quot;" xfId="309"/>
    <cellStyle name="Comma" xfId="310"/>
    <cellStyle name="Comma [0]" xfId="311"/>
    <cellStyle name="Финансовый 2" xfId="312"/>
    <cellStyle name="Финансовый 2 2" xfId="313"/>
    <cellStyle name="Финансовый 2 2 2" xfId="314"/>
    <cellStyle name="Финансовый 2 3" xfId="315"/>
    <cellStyle name="Финансовый 3" xfId="316"/>
    <cellStyle name="Финансовый 3 2" xfId="317"/>
    <cellStyle name="Финансовый 4" xfId="318"/>
    <cellStyle name="Финансовый 4 2" xfId="319"/>
    <cellStyle name="Финансовый 4 2 2" xfId="320"/>
    <cellStyle name="Финансовый 5" xfId="321"/>
    <cellStyle name="Финансовый 5 2" xfId="322"/>
    <cellStyle name="Финансовый 6" xfId="323"/>
    <cellStyle name="Финансовый 7" xfId="324"/>
    <cellStyle name="Финансовый 8" xfId="325"/>
    <cellStyle name="Финансовый_Акт осмотра ТМЦ 2" xfId="326"/>
    <cellStyle name="Хороший" xfId="327"/>
    <cellStyle name="Хороший 2" xfId="32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externalLink" Target="externalLinks/externalLink3.xml" /><Relationship Id="rId23" Type="http://schemas.openxmlformats.org/officeDocument/2006/relationships/externalLink" Target="externalLinks/externalLink4.xml" /><Relationship Id="rId24" Type="http://schemas.openxmlformats.org/officeDocument/2006/relationships/externalLink" Target="externalLinks/externalLink5.xml" /><Relationship Id="rId25" Type="http://schemas.openxmlformats.org/officeDocument/2006/relationships/externalLink" Target="externalLinks/externalLink6.xml" /><Relationship Id="rId26" Type="http://schemas.openxmlformats.org/officeDocument/2006/relationships/externalLink" Target="externalLinks/externalLink7.xml" /><Relationship Id="rId27" Type="http://schemas.openxmlformats.org/officeDocument/2006/relationships/externalLink" Target="externalLinks/externalLink8.xml" /><Relationship Id="rId28" Type="http://schemas.openxmlformats.org/officeDocument/2006/relationships/externalLink" Target="externalLinks/externalLink9.xml" /><Relationship Id="rId29" Type="http://schemas.openxmlformats.org/officeDocument/2006/relationships/externalLink" Target="externalLinks/externalLink10.xml" /><Relationship Id="rId30" Type="http://schemas.openxmlformats.org/officeDocument/2006/relationships/externalLink" Target="externalLinks/externalLink11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&#1056;&#1072;&#1073;&#1086;&#1090;&#1072;\&#1055;&#1069;&#1054;\&#1055;&#1086;&#1083;&#1086;&#1078;&#1077;&#1085;&#1080;&#1077;%20&#1086;%20&#1055;&#1044;&#1050;\P2-02_SZ-020_R-006_PRIL-1_UL-094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Excel\2001%20&#1075;&#1086;&#1076;\7%20&#1074;&#1072;&#1088;%20&#1086;&#1090;%2013.02%20(&#1091;&#1090;&#1074;.%20&#1103;&#1085;&#1074;)\&#1094;&#1077;&#1083;&#1077;&#1074;&#1099;&#1077;\&#1048;&#1058;%202001%20&#1070;&#1053;&#1043;&#1086;&#1090;%205.0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Users\oeivanova\Documents\2011\&#1058;&#1077;&#1093;&#1085;&#1080;&#1095;&#1077;&#1089;&#1082;&#1072;&#1103;%20&#1072;&#1090;&#1090;&#1077;&#1089;&#1090;&#1072;&#1094;&#1080;&#1103;%202011\&#1055;&#1044;&#1050;%20&#1089;&#1077;&#1085;&#1090;&#1103;&#1073;&#1088;&#1100;%2030.09.2011\&#1058;&#1077;&#1088;&#1084;&#1086;&#1084;&#1077;&#1090;&#1088;&#109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oshedchenkoev\&#1052;&#1086;&#1080;%20&#1076;&#1086;&#1082;&#1091;&#1084;&#1077;&#1085;&#1090;&#1099;\DOCUME~1\BobinKV\LOCALS~1\Temp\2003%20&#1040;&#1095;&#1080;&#1085;&#1089;&#1082;%20&#1089;&#1074;&#1086;&#107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Documents%20and%20Settings\RudenkoNY\Local%20Settings\Temporary%20Internet%20Files\OLK35\Pep2002\Pep2002\Excel\2002%20&#1075;&#1086;&#1076;\5%20&#1074;&#1072;&#1088;.%20&#1086;&#1090;%2019.07.01%20&#1074;%20&#1070;&#1050;&#1054;&#1057;&#1077;\&#1087;&#1086;&#1086;&#1073;&#1098;&#1077;&#1082;&#1090;&#1085;&#1099;&#1077;%20&#1087;&#1083;&#1072;&#1085;&#1099;%202002\2000-2005\2002%20&#1075;.&#1076;&#1083;&#1103;%20&#1079;&#1072;&#1097;&#1080;&#1090;&#109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Tier1_Entity_3m2003_Proforma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!&#1056;&#1072;&#1073;&#1086;&#1090;&#1072;%20&#1070;&#1082;&#1086;&#1089;\!&#1056;&#1072;&#1073;&#1086;&#1095;&#1080;&#1077;%20&#1084;&#1072;&#1090;&#1077;&#1088;&#1080;&#1072;&#1083;&#1099;\!&#1064;&#1072;&#1073;&#1083;&#1086;&#1085;&#1099;\2003\&#1042;&#1099;&#1093;&#1086;&#1076;&#1085;&#1099;&#1077;%20&#1086;&#1090;&#1095;&#1077;&#1090;&#1099;\{TAX}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&#1054;&#1090;&#1095;&#1077;&#1090;&#1099;\GAAP\Model\YUKOS_Model9KV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yashovagi\rabota\&#1055;&#1086;%20&#1087;&#1083;&#1072;&#1085;&#1091;%202004\&#1043;&#1086;&#1076;&#1086;&#1074;&#1086;&#1077;%20&#1087;&#1083;&#1072;&#1085;&#1080;&#1088;&#1086;&#1074;&#1072;&#1085;&#1080;&#1077;\&#1055;&#1086;&#1083;&#1086;&#1078;&#1077;&#1085;&#1080;&#1077;%20&#1086;%20&#1089;&#1080;&#1089;&#1090;&#1077;&#1084;&#1077;%20&#1060;&#1069;&#1055;&#1080;&#1041;%20&#1087;&#1086;%20&#1050;&#1057;%20&#1074;%20&#1095;&#1072;&#1089;&#1090;&#1080;%20&#1043;&#1055;\&#1042;%20&#1088;&#1072;&#1079;&#1088;&#1072;&#1073;&#1086;&#1090;&#1082;&#1077;\&#1057;&#1074;&#1086;&#1076;%20&#1092;&#1086;&#1088;&#1084;_v11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ng-stor03\umto$\Documents%20and%20Settings\iggershanovich\&#1052;&#1086;&#1080;%20&#1076;&#1086;&#1082;&#1091;&#1084;&#1077;&#1085;&#1090;&#1099;\&#1086;&#1090;&#1095;&#1077;&#1090;&#1085;&#1086;&#1089;&#1090;&#1100;%20&#1044;&#1040;&#1054;\&#1055;&#1083;&#1072;&#1085;%202005\&#1050;&#1086;&#1084;&#1084;&#1077;&#1088;&#1095;&#1077;&#1089;&#1082;&#1080;&#1081;%20&#1087;&#1083;&#1072;&#1085;\&#1085;&#1077;&#1092;&#1090;&#1100;%20&#1080;%20&#1075;&#1072;&#1079;\&#1085;&#1077;&#1092;&#1090;&#1100;_&#1084;&#1086;&#1076;&#1077;&#1083;&#1100;_&#1056;&#1060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rgunova\C$\windows\TEMP\nadejda\&#1041;&#1102;&#1076;&#1078;&#1077;&#1090;%202002%20&#1075;&#1086;&#1076;&#1072;\&#1060;&#1086;&#1088;&#1084;&#1099;\&#1041;&#1102;&#1076;&#1078;&#1077;&#1090;%20&#1069;&#105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ьный лист"/>
      <sheetName val="ПРИЛОЖЕНИЕ 2"/>
      <sheetName val="ПРИЛОЖЕНИЕ 3"/>
      <sheetName val="ПРИЛОЖЕНИЕ 4"/>
      <sheetName val="ПРИЛОЖЕНИЕ 5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юн"/>
      <sheetName val="мн"/>
      <sheetName val="мсн"/>
      <sheetName val="пн"/>
      <sheetName val="домнг"/>
      <sheetName val="ц_1991"/>
      <sheetName val="Лист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термометры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чинская группа"/>
      <sheetName val="#ССЫЛКА"/>
      <sheetName val="#REF"/>
      <sheetName val="Параметры"/>
      <sheetName val="Ачинский НПЗ"/>
      <sheetName val="Glossary-Mate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ариант в лимитах от13.02"/>
      <sheetName val="Вар. в лимитах от16.02"/>
      <sheetName val="Вариант с бурением"/>
      <sheetName val="Вариант с бурением MAX"/>
      <sheetName val="Вариант промежуточный"/>
      <sheetName val="Вариант с бурением (2)"/>
      <sheetName val="Вариант с бурением МАХ (2)"/>
      <sheetName val="Вариант промежуточный(2)"/>
      <sheetName val="#ССЫЛКА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FO3m"/>
      <sheetName val="Main"/>
      <sheetName val="GAAP"/>
      <sheetName val="Journals"/>
      <sheetName val="DT3m"/>
      <sheetName val="LineTrail"/>
      <sheetName val="Inventory"/>
      <sheetName val="FA"/>
      <sheetName val="FA Summary"/>
      <sheetName val="Sup3m"/>
      <sheetName val="AR3m03"/>
      <sheetName val="ICO3m03"/>
      <sheetName val="AP3m03"/>
      <sheetName val="OLTL"/>
      <sheetName val="OLTA "/>
      <sheetName val="OCA"/>
      <sheetName val="ST &amp; LT Debt"/>
      <sheetName val="все"/>
      <sheetName val="Calculations"/>
      <sheetName val="ПДР"/>
      <sheetName val="Opex personnel (Term facs)"/>
      <sheetName val="Лист1"/>
      <sheetName val="Additives"/>
      <sheetName val="Ryazan"/>
      <sheetName val="Assumpt"/>
      <sheetName val="строительство"/>
      <sheetName val="стат.пар"/>
      <sheetName val="service costs by site"/>
      <sheetName val="Гр5(о)"/>
      <sheetName val="Сводная смета"/>
      <sheetName val="Разработка проекта"/>
      <sheetName val="Пример расчета"/>
      <sheetName val="топография"/>
      <sheetName val="13.1"/>
      <sheetName val="list"/>
      <sheetName val="начало"/>
      <sheetName val="Капитальные затраты"/>
      <sheetName val="Tier1_Entity_3m2003_Proforma"/>
      <sheetName val="отчет"/>
      <sheetName val="ЧНС"/>
      <sheetName val="ЗакупкаЕП"/>
      <sheetName val="Общества"/>
      <sheetName val="ОКАТО"/>
      <sheetName val="ОКЕИ"/>
      <sheetName val="ОКДП"/>
      <sheetName val="ОКВЭД"/>
      <sheetName val="2.2 "/>
      <sheetName val="Курсы"/>
      <sheetName val="исходные данные"/>
      <sheetName val="US_GAAP"/>
      <sheetName val="Финплан"/>
      <sheetName val="исх.данные"/>
      <sheetName val="CENTR"/>
      <sheetName val="оператор"/>
      <sheetName val="НЕДЕЛИ"/>
      <sheetName val="2340_2350"/>
      <sheetName val="2421"/>
      <sheetName val="2460"/>
      <sheetName val="2330"/>
      <sheetName val="2430"/>
      <sheetName val="FA_Summary"/>
      <sheetName val="OLTA_"/>
      <sheetName val="ST_&amp;_LT_Debt"/>
      <sheetName val="стат_пар"/>
      <sheetName val="Opex_personnel_(Term_facs)"/>
      <sheetName val="service_costs_by_site"/>
      <sheetName val="Сводная_смета"/>
      <sheetName val="Разработка_проекта"/>
      <sheetName val="Пример_расчета"/>
      <sheetName val="13_1"/>
      <sheetName val="Капитальные_затраты"/>
      <sheetName val="GIM MED"/>
      <sheetName val="GIM NWE"/>
      <sheetName val="GIM Sing"/>
    </sheetNames>
    <sheetDataSet>
      <sheetData sheetId="3">
        <row r="11">
          <cell r="C11" t="str">
            <v>END</v>
          </cell>
          <cell r="E11" t="str">
            <v>END</v>
          </cell>
          <cell r="F11" t="str">
            <v>END</v>
          </cell>
          <cell r="G11" t="str">
            <v>END</v>
          </cell>
          <cell r="H11" t="str">
            <v>END</v>
          </cell>
          <cell r="I11" t="str">
            <v>END</v>
          </cell>
          <cell r="J11" t="str">
            <v>END</v>
          </cell>
          <cell r="K11" t="str">
            <v>END</v>
          </cell>
          <cell r="L11" t="str">
            <v>END</v>
          </cell>
          <cell r="M11" t="str">
            <v>END</v>
          </cell>
        </row>
        <row r="14">
          <cell r="C14" t="str">
            <v>END</v>
          </cell>
          <cell r="E14" t="str">
            <v>END</v>
          </cell>
          <cell r="F14" t="str">
            <v>END</v>
          </cell>
          <cell r="G14" t="str">
            <v>END</v>
          </cell>
          <cell r="H14" t="str">
            <v>END</v>
          </cell>
          <cell r="I14" t="str">
            <v>END</v>
          </cell>
          <cell r="J14" t="str">
            <v>END</v>
          </cell>
          <cell r="K14" t="str">
            <v>END</v>
          </cell>
          <cell r="L14" t="str">
            <v>END</v>
          </cell>
          <cell r="M14" t="str">
            <v>END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Курсы"/>
      <sheetName val="ПомесНалЦБ"/>
      <sheetName val="Journals"/>
      <sheetName val="Main"/>
      <sheetName val="Смета"/>
      <sheetName val="ПДР"/>
      <sheetName val="Norm"/>
      <sheetName val="топо"/>
      <sheetName val="все"/>
      <sheetName val="ИТ"/>
      <sheetName val="CVP-GFO"/>
      <sheetName val="HSE"/>
      <sheetName val="маркетинг"/>
      <sheetName val="новый завод"/>
      <sheetName val="свод 2"/>
      <sheetName val="свод 3"/>
      <sheetName val="sapactivexlhiddensheet"/>
      <sheetName val="Пример расчета"/>
      <sheetName val="{TAX}"/>
      <sheetName val="Обоснование"/>
      <sheetName val="Идентификация"/>
      <sheetName val="новый_завод"/>
      <sheetName val="свод_2"/>
      <sheetName val="свод_3"/>
      <sheetName val="Пример_расчета"/>
      <sheetName val="Opex personnel (Term facs)"/>
      <sheetName val="Лист1"/>
      <sheetName val="Капитальные затраты"/>
      <sheetName val="Кредиты"/>
      <sheetName val="топография"/>
      <sheetName val="ц_1991"/>
      <sheetName val="Хар_"/>
      <sheetName val="С1_"/>
      <sheetName val="OCK1"/>
      <sheetName val="13.1"/>
      <sheetName val="Calc"/>
      <sheetName val="Шкаф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Коэфф1."/>
      <sheetName val="Прайс лист"/>
      <sheetName val="2.2 "/>
      <sheetName val="breakdown"/>
      <sheetName val="трансформация1"/>
      <sheetName val="Лист2"/>
      <sheetName val="Прибыль опл"/>
      <sheetName val="Сводная"/>
      <sheetName val="list"/>
      <sheetName val="Сводная смета"/>
    </sheetNames>
    <sheetDataSet>
      <sheetData sheetId="1">
        <row r="3">
          <cell r="B3">
            <v>33</v>
          </cell>
        </row>
        <row r="4">
          <cell r="B4">
            <v>33</v>
          </cell>
        </row>
        <row r="5">
          <cell r="B5">
            <v>33</v>
          </cell>
        </row>
        <row r="6">
          <cell r="B6">
            <v>33</v>
          </cell>
        </row>
        <row r="7">
          <cell r="B7">
            <v>33</v>
          </cell>
        </row>
        <row r="8">
          <cell r="B8">
            <v>33</v>
          </cell>
        </row>
        <row r="9">
          <cell r="B9">
            <v>33</v>
          </cell>
        </row>
        <row r="10">
          <cell r="B10">
            <v>33</v>
          </cell>
        </row>
        <row r="11">
          <cell r="B11">
            <v>33</v>
          </cell>
        </row>
        <row r="12">
          <cell r="B12">
            <v>33</v>
          </cell>
        </row>
        <row r="13">
          <cell r="B13">
            <v>33</v>
          </cell>
        </row>
        <row r="14">
          <cell r="B14">
            <v>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AP-old"/>
      <sheetName val="2002"/>
      <sheetName val="Main"/>
      <sheetName val="GAAP"/>
      <sheetName val="Journals"/>
      <sheetName val="LineTrail"/>
      <sheetName val="MassTrail"/>
      <sheetName val="Recon"/>
      <sheetName val="P&amp;L_PM"/>
      <sheetName val="План инв. 2006г."/>
      <sheetName val=" блок-схема 2006г."/>
      <sheetName val=" блок-схема 2006г. (2)"/>
      <sheetName val="Курсы"/>
      <sheetName val="Параметры"/>
      <sheetName val="ПДР"/>
      <sheetName val="Смета"/>
      <sheetName val="Norm"/>
      <sheetName val="Links"/>
      <sheetName val="Lead"/>
      <sheetName val="ц_1991"/>
      <sheetName val="мсн"/>
      <sheetName val="Лист гл."/>
      <sheetName val="ID"/>
    </sheetNames>
    <sheetDataSet>
      <sheetData sheetId="2">
        <row r="8">
          <cell r="B8">
            <v>2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Реестр форм"/>
      <sheetName val="Расходы АУ по Смете"/>
      <sheetName val="Расходы АУ по Мероприятиям"/>
      <sheetName val="Приобретение услуг у РМ"/>
      <sheetName val="Приобретение услуг у ЭП"/>
      <sheetName val="Реализация сегмента"/>
      <sheetName val="Доходы и расходы по финанс."/>
      <sheetName val="ПДР ООО &quot;Юкос ФБЦ&quot;"/>
      <sheetName val="ПДР ООО&quot;Юкос Москва&quot;"/>
      <sheetName val="Доходы и расходы по инвестиц"/>
      <sheetName val="Расходы по страхованию"/>
      <sheetName val="Налоги"/>
      <sheetName val="Баланс"/>
      <sheetName val="P&amp;L"/>
      <sheetName val="IndirCash"/>
      <sheetName val="DirCash"/>
      <sheetName val="Реализация услуг Сегменту РМ"/>
      <sheetName val="Реализация услуг Сегменту ЭП"/>
      <sheetName val="Сопоставимость отчетов_спр."/>
      <sheetName val="IndirCash спр."/>
      <sheetName val="ПДР ООО _Юкос ФБЦ_"/>
      <sheetName val="Курсы"/>
      <sheetName val="Анкета Т, В, С"/>
      <sheetName val="Journals"/>
      <sheetName val="Main"/>
      <sheetName val="ID"/>
      <sheetName val="сл_5"/>
      <sheetName val="сл_6"/>
      <sheetName val="Смета"/>
      <sheetName val="Glossary"/>
      <sheetName val="AR Breakdown"/>
      <sheetName val="Разработка проекта"/>
      <sheetName val="Организации"/>
      <sheetName val="Тарифное меню 2"/>
      <sheetName val="Справочник организаций"/>
      <sheetName val="Свод форм_v11"/>
      <sheetName val="геолог"/>
      <sheetName val="Nodes"/>
      <sheetName val="Periods"/>
      <sheetName val="прогноз1"/>
      <sheetName val="ПромНепромУсл"/>
      <sheetName val="Настр"/>
      <sheetName val="DataSetUp"/>
      <sheetName val="график"/>
      <sheetName val="топография"/>
      <sheetName val="ПДР"/>
      <sheetName val="Norm"/>
      <sheetName val="Lim"/>
      <sheetName val="Хар_"/>
      <sheetName val="С1_"/>
      <sheetName val="OCK1"/>
      <sheetName val="13.1"/>
      <sheetName val="Землеотвод"/>
      <sheetName val="топо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Объемы"/>
      <sheetName val="Предп_Цены"/>
      <sheetName val="Предп_Коммерч"/>
      <sheetName val="НДС"/>
      <sheetName val="дек_'04"/>
      <sheetName val="янв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окт"/>
      <sheetName val="ноя"/>
      <sheetName val="дек"/>
      <sheetName val="FS_sum"/>
      <sheetName val="NWC"/>
      <sheetName val="Нач_Опл_РФ"/>
      <sheetName val="Destination"/>
      <sheetName val="maping"/>
    </sheetNames>
    <sheetDataSet>
      <sheetData sheetId="20">
        <row r="9">
          <cell r="B9" t="str">
            <v>Новороссийск</v>
          </cell>
        </row>
        <row r="10">
          <cell r="B10" t="str">
            <v>Бутинге</v>
          </cell>
        </row>
        <row r="11">
          <cell r="B11" t="str">
            <v>Приморск</v>
          </cell>
        </row>
        <row r="12">
          <cell r="B12" t="str">
            <v>Польша</v>
          </cell>
        </row>
        <row r="13">
          <cell r="B13" t="str">
            <v>Венгрия</v>
          </cell>
        </row>
        <row r="14">
          <cell r="B14" t="str">
            <v>Венгрия_контракт</v>
          </cell>
        </row>
        <row r="15">
          <cell r="B15" t="str">
            <v>Венгрия_спот</v>
          </cell>
        </row>
        <row r="16">
          <cell r="B16" t="str">
            <v>Хорватия</v>
          </cell>
        </row>
        <row r="17">
          <cell r="B17" t="str">
            <v>Босния</v>
          </cell>
        </row>
        <row r="18">
          <cell r="B18" t="str">
            <v>Сербия</v>
          </cell>
        </row>
        <row r="19">
          <cell r="B19" t="str">
            <v>Чехия</v>
          </cell>
        </row>
        <row r="20">
          <cell r="B20" t="str">
            <v>Словакия</v>
          </cell>
        </row>
        <row r="21">
          <cell r="B21" t="str">
            <v>Словакия_контракт</v>
          </cell>
        </row>
        <row r="22">
          <cell r="B22" t="str">
            <v>Словакия_спот</v>
          </cell>
        </row>
        <row r="23">
          <cell r="B23" t="str">
            <v>Литва (МН-труба)</v>
          </cell>
        </row>
        <row r="24">
          <cell r="B24" t="str">
            <v>Литва__МН__контракт</v>
          </cell>
        </row>
        <row r="25">
          <cell r="B25" t="str">
            <v>Литва__МН__спот</v>
          </cell>
        </row>
        <row r="26">
          <cell r="B26" t="str">
            <v>Гданьск</v>
          </cell>
        </row>
        <row r="27">
          <cell r="B27" t="str">
            <v>Германия</v>
          </cell>
        </row>
        <row r="28">
          <cell r="B28" t="str">
            <v>Вентспилс</v>
          </cell>
        </row>
        <row r="29">
          <cell r="B29" t="str">
            <v>Одесса_НПЗ</v>
          </cell>
        </row>
        <row r="30">
          <cell r="B30" t="str">
            <v>Феодоссия</v>
          </cell>
        </row>
        <row r="31">
          <cell r="B31" t="str">
            <v>Феодосия__НПЗ</v>
          </cell>
        </row>
        <row r="32">
          <cell r="B32" t="str">
            <v>Феодосия__Херсон</v>
          </cell>
        </row>
        <row r="33">
          <cell r="B33" t="str">
            <v>Феодосия__Броды</v>
          </cell>
        </row>
        <row r="34">
          <cell r="B34" t="str">
            <v>Феодосия__Тихорецкая</v>
          </cell>
        </row>
        <row r="35">
          <cell r="B35" t="str">
            <v>Бутинге__комб.</v>
          </cell>
        </row>
        <row r="36">
          <cell r="B36" t="str">
            <v>Бутинге__Броды</v>
          </cell>
        </row>
        <row r="37">
          <cell r="B37" t="str">
            <v>Бутинге__Речица</v>
          </cell>
        </row>
        <row r="38">
          <cell r="B38" t="str">
            <v>Мурманск</v>
          </cell>
        </row>
        <row r="39">
          <cell r="B39" t="str">
            <v>Мурманск__НПЗ_Витино</v>
          </cell>
        </row>
        <row r="40">
          <cell r="B40" t="str">
            <v>Мурманск__НПЗ</v>
          </cell>
        </row>
        <row r="41">
          <cell r="B41" t="str">
            <v>Кавказ</v>
          </cell>
        </row>
        <row r="42">
          <cell r="B42" t="str">
            <v>Кавказ__Танкер</v>
          </cell>
        </row>
        <row r="43">
          <cell r="B43" t="str">
            <v>Кавказ__НПЗ</v>
          </cell>
        </row>
        <row r="44">
          <cell r="B44" t="str">
            <v>Кавказ__Тихорецкая</v>
          </cell>
        </row>
        <row r="45">
          <cell r="B45" t="str">
            <v>Литва (МН-комб.)</v>
          </cell>
        </row>
        <row r="46">
          <cell r="B46" t="str">
            <v>Литва__МН_Речица</v>
          </cell>
        </row>
        <row r="47">
          <cell r="B47" t="str">
            <v>Литва__МН_Броды</v>
          </cell>
        </row>
        <row r="48">
          <cell r="B48" t="str">
            <v>Венспилс (Херсон)</v>
          </cell>
        </row>
        <row r="49">
          <cell r="B49" t="str">
            <v>Китай</v>
          </cell>
        </row>
        <row r="50">
          <cell r="B50" t="str">
            <v>Китай__Наушки</v>
          </cell>
        </row>
        <row r="51">
          <cell r="B51" t="str">
            <v>Китай__Забайкальск</v>
          </cell>
        </row>
        <row r="52">
          <cell r="B52" t="str">
            <v>Белоруссия</v>
          </cell>
        </row>
        <row r="53">
          <cell r="B53" t="str">
            <v>Белоруссия (Мозырь)</v>
          </cell>
        </row>
        <row r="54">
          <cell r="B54" t="str">
            <v>Белоруссия (НАФТАН)</v>
          </cell>
        </row>
        <row r="55">
          <cell r="B55" t="str">
            <v>Белоруссия (прочие)</v>
          </cell>
        </row>
        <row r="56">
          <cell r="B56" t="str">
            <v>Украина</v>
          </cell>
        </row>
        <row r="57">
          <cell r="B57" t="str">
            <v>Украина (Галичина)</v>
          </cell>
        </row>
        <row r="58">
          <cell r="B58" t="str">
            <v>Украина (прочие)</v>
          </cell>
        </row>
        <row r="81">
          <cell r="C81" t="str">
            <v>ЮНГ</v>
          </cell>
        </row>
        <row r="82">
          <cell r="C82" t="str">
            <v>СНГ</v>
          </cell>
        </row>
        <row r="83">
          <cell r="C83" t="str">
            <v>ТН</v>
          </cell>
        </row>
        <row r="84">
          <cell r="C84" t="str">
            <v>ЗМБ</v>
          </cell>
        </row>
        <row r="85">
          <cell r="C85" t="str">
            <v>ЮКОС</v>
          </cell>
        </row>
        <row r="86">
          <cell r="C86" t="str">
            <v>ТК</v>
          </cell>
        </row>
        <row r="87">
          <cell r="C87" t="str">
            <v>Сторон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Обложка"/>
      <sheetName val="Параметры"/>
      <sheetName val="Finance"/>
      <sheetName val="Финансы"/>
      <sheetName val="СВОД"/>
      <sheetName val="ЭП"/>
      <sheetName val="ЮНГ"/>
      <sheetName val="ДОМНГ(агент)"/>
      <sheetName val="ДОМНГ(займ)"/>
      <sheetName val="МсН"/>
      <sheetName val="МН"/>
      <sheetName val="ЮН"/>
      <sheetName val="ПрН"/>
      <sheetName val="УКСЮНГ"/>
      <sheetName val="ТН"/>
      <sheetName val="ВН"/>
      <sheetName val="СтрН"/>
      <sheetName val="ЛН"/>
      <sheetName val="УКСТН"/>
      <sheetName val="СНГ"/>
      <sheetName val="СН"/>
      <sheetName val="ПН"/>
      <sheetName val="КН"/>
      <sheetName val="ЧН"/>
      <sheetName val="БН"/>
      <sheetName val="ЭкспрессНД"/>
      <sheetName val="УКССНГ"/>
      <sheetName val="НК"/>
      <sheetName val="Манойл"/>
      <sheetName val="УКИЦ"/>
      <sheetName val="ИЦ"/>
      <sheetName val="УК"/>
      <sheetName val="ВСНК"/>
      <sheetName val="Лист2"/>
      <sheetName val="Лист3"/>
      <sheetName val="пятилетка"/>
      <sheetName val="мониторинг"/>
      <sheetName val="июл"/>
      <sheetName val="исходные данные"/>
      <sheetName val="расчетные таблицы"/>
      <sheetName val="sapactivexlhiddensheet"/>
      <sheetName val="Настр"/>
      <sheetName val="остановки"/>
      <sheetName val="запуски"/>
      <sheetName val="Лист1"/>
      <sheetName val="Обор"/>
      <sheetName val="Анализ себестоимости  ТП лист1 "/>
      <sheetName val="МАТЕР.433,452"/>
      <sheetName val="СОПГП V"/>
      <sheetName val="Данные для расчёта сметы"/>
      <sheetName val="Бурение"/>
      <sheetName val="Ryazan"/>
      <sheetName val="EKDEB90"/>
      <sheetName val="Summary"/>
      <sheetName val="Сутки"/>
      <sheetName val="Бюджет ЭП"/>
      <sheetName val="СУТТ"/>
      <sheetName val="Номеклатура ПК"/>
      <sheetName val="экспорт"/>
      <sheetName val="Февраль"/>
      <sheetName val="АГ-2005"/>
      <sheetName val="Отчеты АГ в УКВ"/>
      <sheetName val="Конъюн. обз. АГ-2005"/>
      <sheetName val="отчет о вводе ОФ АГ"/>
      <sheetName val="НЗС на 1.01.2005г."/>
      <sheetName val="Договора"/>
      <sheetName val="60 АГ"/>
      <sheetName val="ДТ-Кт"/>
      <sheetName val="Договора АГРЕГАТ"/>
      <sheetName val="УКПГ 2004"/>
      <sheetName val="Круп. объекты"/>
      <sheetName val="Cтрукт. КВ и фин АГ"/>
      <sheetName val="НОВА"/>
      <sheetName val="структуры КВ и фин ГБ"/>
      <sheetName val="Бур.разв."/>
      <sheetName val="Справочник"/>
      <sheetName val="Имущество КпоУИК"/>
      <sheetName val="Курс $"/>
      <sheetName val="СКО"/>
      <sheetName val="цех №1"/>
      <sheetName val="Распределение (декабрь)"/>
      <sheetName val="RADIOGR"/>
      <sheetName val="ОКЕИ"/>
      <sheetName val="ПричинаЕП"/>
      <sheetName val="total"/>
      <sheetName val="Комплектация"/>
      <sheetName val="трубы"/>
      <sheetName val="СМР"/>
      <sheetName val="дороги"/>
      <sheetName val="ОКВЭД"/>
      <sheetName val="ОКДП"/>
      <sheetName val=" Оборудование  end"/>
      <sheetName val="отчет эл_эн  2000"/>
      <sheetName val="1,3 новая"/>
      <sheetName val="Хаттон 90.90 Femco"/>
      <sheetName val="всп табл график"/>
      <sheetName val="кураторы"/>
      <sheetName val="Индексы"/>
      <sheetName val="Destination"/>
      <sheetName val="Расчет вязкости"/>
      <sheetName val="ИД"/>
      <sheetName val="Молочная продукция"/>
      <sheetName val="номенк"/>
      <sheetName val="подрз"/>
      <sheetName val="статьи"/>
      <sheetName val="счета"/>
      <sheetName val="Коэф"/>
      <sheetName val="Менеджеры"/>
      <sheetName val="янв"/>
      <sheetName val="списки"/>
      <sheetName val="данные"/>
      <sheetName val="08_НЗС"/>
      <sheetName val="07_Оборудование"/>
      <sheetName val="БДР-1"/>
      <sheetName val="Расчёт"/>
      <sheetName val="ФОТ"/>
      <sheetName val="КП Мак"/>
      <sheetName val="Кал.план Жукова даты - не надо"/>
      <sheetName val="топография"/>
      <sheetName val="р.Волхов"/>
      <sheetName val="Смета"/>
      <sheetName val="См 1 наруж.водопровод"/>
      <sheetName val="СметаСводная"/>
      <sheetName val="смета СИД"/>
      <sheetName val="КП Прим (3)"/>
      <sheetName val="Формы"/>
      <sheetName val="1п"/>
      <sheetName val="Задание параметров"/>
      <sheetName val="ц_1991"/>
      <sheetName val="исходные_данные"/>
      <sheetName val="расчетные_таблицы"/>
      <sheetName val="СОПГП_V"/>
      <sheetName val="Анализ_себестоимости__ТП_лист1_"/>
      <sheetName val="МАТЕР_433,452"/>
      <sheetName val="Данные_для_расчёта_сметы"/>
      <sheetName val="Бюджет_ЭП"/>
      <sheetName val="_Оборудование__end"/>
      <sheetName val="отчет_эл_эн__2000"/>
      <sheetName val="Номеклатура_ПК"/>
      <sheetName val="1,3_новая"/>
      <sheetName val="исходные_данные1"/>
      <sheetName val="расчетные_таблицы1"/>
      <sheetName val="СОПГП_V1"/>
      <sheetName val="Анализ_себестоимости__ТП_лист11"/>
      <sheetName val="МАТЕР_433,4521"/>
      <sheetName val="Данные_для_расчёта_сметы1"/>
      <sheetName val="Бюджет_ЭП1"/>
      <sheetName val="_Оборудование__end1"/>
      <sheetName val="отчет_эл_эн__20001"/>
      <sheetName val="Номеклатура_ПК1"/>
      <sheetName val="1,3_новая1"/>
      <sheetName val="6Обор"/>
      <sheetName val="СметаСводная 1 оч"/>
      <sheetName val="ОКАТО"/>
      <sheetName val="дебиторы"/>
      <sheetName val="Каталог позиций"/>
      <sheetName val="ст ГТМ"/>
      <sheetName val="Расчет"/>
      <sheetName val="себестоимость"/>
      <sheetName val="SolE294"/>
      <sheetName val="мат и зч"/>
      <sheetName val="Исходные"/>
      <sheetName val="Справочники"/>
      <sheetName val="Деятельность"/>
      <sheetName val="сводная"/>
      <sheetName val="Линейная чувствительность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69"/>
  <sheetViews>
    <sheetView view="pageBreakPreview" zoomScale="60" zoomScaleNormal="60" zoomScalePageLayoutView="0" workbookViewId="0" topLeftCell="A97">
      <selection activeCell="N44" sqref="N44"/>
    </sheetView>
  </sheetViews>
  <sheetFormatPr defaultColWidth="9.00390625" defaultRowHeight="12.75"/>
  <cols>
    <col min="1" max="1" width="6.125" style="40" customWidth="1"/>
    <col min="2" max="2" width="26.875" style="40" customWidth="1"/>
    <col min="3" max="3" width="35.75390625" style="39" customWidth="1"/>
    <col min="4" max="4" width="10.875" style="40" customWidth="1"/>
    <col min="5" max="5" width="10.75390625" style="40" customWidth="1"/>
    <col min="6" max="6" width="19.00390625" style="57" hidden="1" customWidth="1"/>
    <col min="7" max="7" width="19.00390625" style="57" customWidth="1"/>
    <col min="8" max="8" width="19.25390625" style="34" customWidth="1"/>
    <col min="9" max="9" width="18.00390625" style="8" customWidth="1"/>
    <col min="10" max="10" width="16.875" style="8" customWidth="1"/>
    <col min="11" max="11" width="29.75390625" style="44" customWidth="1"/>
    <col min="12" max="12" width="20.25390625" style="8" customWidth="1"/>
    <col min="13" max="13" width="23.75390625" style="8" customWidth="1"/>
    <col min="14" max="14" width="33.25390625" style="8" customWidth="1"/>
    <col min="15" max="15" width="22.25390625" style="8" customWidth="1"/>
    <col min="16" max="16" width="6.875" style="8" customWidth="1"/>
    <col min="17" max="16384" width="9.125" style="8" customWidth="1"/>
  </cols>
  <sheetData>
    <row r="2" spans="1:14" s="1" customFormat="1" ht="15.75">
      <c r="A2" s="14"/>
      <c r="B2" s="14"/>
      <c r="C2" s="36"/>
      <c r="D2" s="14"/>
      <c r="E2" s="14"/>
      <c r="F2" s="53"/>
      <c r="G2" s="53"/>
      <c r="H2" s="2"/>
      <c r="K2" s="42"/>
      <c r="N2" s="3" t="s">
        <v>0</v>
      </c>
    </row>
    <row r="3" spans="1:14" s="1" customFormat="1" ht="15">
      <c r="A3" s="14"/>
      <c r="B3" s="14"/>
      <c r="C3" s="36"/>
      <c r="D3" s="14"/>
      <c r="E3" s="14"/>
      <c r="F3" s="53"/>
      <c r="G3" s="53"/>
      <c r="H3" s="2"/>
      <c r="K3" s="42"/>
      <c r="N3" s="1" t="s">
        <v>140</v>
      </c>
    </row>
    <row r="4" spans="1:14" s="1" customFormat="1" ht="15">
      <c r="A4" s="14"/>
      <c r="B4" s="14"/>
      <c r="C4" s="36"/>
      <c r="D4" s="11"/>
      <c r="E4" s="11"/>
      <c r="F4" s="53"/>
      <c r="G4" s="53"/>
      <c r="H4" s="5"/>
      <c r="I4" s="4"/>
      <c r="K4" s="42"/>
      <c r="N4" s="4" t="s">
        <v>1</v>
      </c>
    </row>
    <row r="5" spans="1:14" s="1" customFormat="1" ht="15">
      <c r="A5" s="14"/>
      <c r="B5" s="14"/>
      <c r="C5" s="36"/>
      <c r="D5" s="11"/>
      <c r="E5" s="11"/>
      <c r="F5" s="53"/>
      <c r="G5" s="53"/>
      <c r="H5" s="5"/>
      <c r="I5" s="4"/>
      <c r="K5" s="42"/>
      <c r="N5" s="4" t="s">
        <v>2</v>
      </c>
    </row>
    <row r="6" spans="1:14" s="1" customFormat="1" ht="15">
      <c r="A6" s="14"/>
      <c r="B6" s="14"/>
      <c r="C6" s="36"/>
      <c r="D6" s="14"/>
      <c r="E6" s="14"/>
      <c r="F6" s="53"/>
      <c r="G6" s="53"/>
      <c r="H6" s="2"/>
      <c r="I6" s="4"/>
      <c r="K6" s="42"/>
      <c r="N6" s="6" t="s">
        <v>141</v>
      </c>
    </row>
    <row r="7" spans="1:14" s="1" customFormat="1" ht="17.25" customHeight="1">
      <c r="A7" s="14"/>
      <c r="B7" s="14"/>
      <c r="C7" s="36"/>
      <c r="D7" s="14"/>
      <c r="E7" s="14"/>
      <c r="F7" s="53"/>
      <c r="G7" s="53"/>
      <c r="H7" s="2"/>
      <c r="I7" s="4"/>
      <c r="K7" s="42"/>
      <c r="N7" s="7" t="s">
        <v>139</v>
      </c>
    </row>
    <row r="8" spans="1:16" s="1" customFormat="1" ht="15.75" customHeight="1">
      <c r="A8" s="625" t="s">
        <v>3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</row>
    <row r="9" spans="1:16" ht="24" customHeight="1">
      <c r="A9" s="626" t="s">
        <v>4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</row>
    <row r="10" spans="1:18" s="1" customFormat="1" ht="15">
      <c r="A10" s="37"/>
      <c r="B10" s="37"/>
      <c r="C10" s="36"/>
      <c r="D10" s="37"/>
      <c r="E10" s="37"/>
      <c r="F10" s="53"/>
      <c r="G10" s="53"/>
      <c r="H10" s="10"/>
      <c r="K10" s="42"/>
      <c r="Q10" s="4"/>
      <c r="R10" s="4"/>
    </row>
    <row r="11" spans="1:18" s="1" customFormat="1" ht="15">
      <c r="A11" s="11" t="s">
        <v>138</v>
      </c>
      <c r="B11" s="11"/>
      <c r="C11" s="36"/>
      <c r="D11" s="11"/>
      <c r="E11" s="11"/>
      <c r="F11" s="53"/>
      <c r="G11" s="53"/>
      <c r="H11" s="5"/>
      <c r="K11" s="42"/>
      <c r="O11" s="12"/>
      <c r="P11" s="12"/>
      <c r="Q11" s="6"/>
      <c r="R11" s="13"/>
    </row>
    <row r="12" spans="1:11" s="1" customFormat="1" ht="15">
      <c r="A12" s="11"/>
      <c r="B12" s="11"/>
      <c r="C12" s="36"/>
      <c r="D12" s="11"/>
      <c r="E12" s="11"/>
      <c r="F12" s="53"/>
      <c r="G12" s="53"/>
      <c r="H12" s="5"/>
      <c r="K12" s="42"/>
    </row>
    <row r="13" spans="1:11" s="1" customFormat="1" ht="21" customHeight="1">
      <c r="A13" s="11" t="s">
        <v>5</v>
      </c>
      <c r="B13" s="11"/>
      <c r="C13" s="36" t="s">
        <v>6</v>
      </c>
      <c r="D13" s="11"/>
      <c r="E13" s="11" t="s">
        <v>7</v>
      </c>
      <c r="F13" s="53"/>
      <c r="G13" s="53"/>
      <c r="H13" s="5"/>
      <c r="I13" s="1" t="s">
        <v>278</v>
      </c>
      <c r="K13" s="42"/>
    </row>
    <row r="14" spans="1:11" s="1" customFormat="1" ht="13.5" customHeight="1">
      <c r="A14" s="26"/>
      <c r="B14" s="26"/>
      <c r="C14" s="36"/>
      <c r="D14" s="14"/>
      <c r="E14" s="14"/>
      <c r="F14" s="53"/>
      <c r="G14" s="53"/>
      <c r="H14" s="2"/>
      <c r="K14" s="42"/>
    </row>
    <row r="15" spans="1:11" s="1" customFormat="1" ht="23.25" customHeight="1">
      <c r="A15" s="14"/>
      <c r="B15" s="14"/>
      <c r="C15" s="36" t="s">
        <v>8</v>
      </c>
      <c r="D15" s="14"/>
      <c r="E15" s="14" t="s">
        <v>472</v>
      </c>
      <c r="F15" s="53"/>
      <c r="G15" s="53"/>
      <c r="H15" s="2"/>
      <c r="I15" s="1" t="s">
        <v>471</v>
      </c>
      <c r="K15" s="42"/>
    </row>
    <row r="16" spans="1:11" s="1" customFormat="1" ht="13.5" customHeight="1">
      <c r="A16" s="14"/>
      <c r="B16" s="14"/>
      <c r="C16" s="36"/>
      <c r="D16" s="14"/>
      <c r="E16" s="14"/>
      <c r="F16" s="53"/>
      <c r="G16" s="53"/>
      <c r="H16" s="2"/>
      <c r="K16" s="42"/>
    </row>
    <row r="17" spans="1:11" s="1" customFormat="1" ht="23.25" customHeight="1">
      <c r="A17" s="14"/>
      <c r="B17" s="14"/>
      <c r="C17" s="36"/>
      <c r="D17" s="14"/>
      <c r="E17" s="14" t="s">
        <v>335</v>
      </c>
      <c r="F17" s="53"/>
      <c r="G17" s="53"/>
      <c r="H17" s="2"/>
      <c r="I17" s="1" t="s">
        <v>334</v>
      </c>
      <c r="K17" s="42"/>
    </row>
    <row r="18" spans="1:11" s="1" customFormat="1" ht="14.25" customHeight="1">
      <c r="A18" s="14"/>
      <c r="B18" s="14"/>
      <c r="C18" s="36"/>
      <c r="D18" s="14"/>
      <c r="E18" s="14"/>
      <c r="F18" s="53"/>
      <c r="G18" s="53"/>
      <c r="H18" s="2"/>
      <c r="K18" s="42"/>
    </row>
    <row r="19" spans="1:11" s="1" customFormat="1" ht="23.25" customHeight="1">
      <c r="A19" s="14"/>
      <c r="B19" s="14"/>
      <c r="C19" s="36"/>
      <c r="D19" s="14"/>
      <c r="E19" s="14" t="s">
        <v>335</v>
      </c>
      <c r="F19" s="53"/>
      <c r="G19" s="53"/>
      <c r="H19" s="2"/>
      <c r="I19" s="1" t="s">
        <v>473</v>
      </c>
      <c r="K19" s="42"/>
    </row>
    <row r="20" spans="1:11" s="1" customFormat="1" ht="12" customHeight="1">
      <c r="A20" s="14"/>
      <c r="B20" s="14"/>
      <c r="C20" s="36"/>
      <c r="D20" s="14"/>
      <c r="E20" s="14"/>
      <c r="F20" s="53"/>
      <c r="G20" s="53"/>
      <c r="H20" s="2"/>
      <c r="K20" s="42"/>
    </row>
    <row r="21" spans="1:11" s="1" customFormat="1" ht="23.25" customHeight="1">
      <c r="A21" s="14"/>
      <c r="B21" s="14"/>
      <c r="C21" s="36"/>
      <c r="D21" s="14"/>
      <c r="E21" s="14" t="s">
        <v>335</v>
      </c>
      <c r="F21" s="53"/>
      <c r="G21" s="53"/>
      <c r="H21" s="2"/>
      <c r="I21" s="1" t="s">
        <v>474</v>
      </c>
      <c r="K21" s="42"/>
    </row>
    <row r="22" spans="1:11" s="1" customFormat="1" ht="12" customHeight="1">
      <c r="A22" s="14"/>
      <c r="B22" s="14"/>
      <c r="C22" s="36"/>
      <c r="D22" s="14"/>
      <c r="E22" s="14"/>
      <c r="F22" s="53"/>
      <c r="G22" s="53"/>
      <c r="H22" s="2"/>
      <c r="K22" s="42"/>
    </row>
    <row r="23" spans="1:11" s="1" customFormat="1" ht="19.5" customHeight="1">
      <c r="A23" s="14"/>
      <c r="B23" s="14"/>
      <c r="C23" s="36"/>
      <c r="D23" s="14"/>
      <c r="E23" s="14" t="s">
        <v>336</v>
      </c>
      <c r="F23" s="53"/>
      <c r="G23" s="53"/>
      <c r="H23" s="2"/>
      <c r="I23" s="1" t="s">
        <v>337</v>
      </c>
      <c r="K23" s="42"/>
    </row>
    <row r="24" spans="1:11" s="1" customFormat="1" ht="13.5" customHeight="1">
      <c r="A24" s="26"/>
      <c r="B24" s="26"/>
      <c r="C24" s="36"/>
      <c r="D24" s="14"/>
      <c r="E24" s="14"/>
      <c r="F24" s="53"/>
      <c r="G24" s="53"/>
      <c r="H24" s="2"/>
      <c r="K24" s="42"/>
    </row>
    <row r="25" spans="1:11" s="1" customFormat="1" ht="20.25" customHeight="1">
      <c r="A25" s="26"/>
      <c r="B25" s="26"/>
      <c r="C25" s="36"/>
      <c r="D25" s="14"/>
      <c r="E25" s="14" t="s">
        <v>11</v>
      </c>
      <c r="F25" s="53"/>
      <c r="G25" s="53"/>
      <c r="H25" s="2"/>
      <c r="I25" s="1" t="s">
        <v>279</v>
      </c>
      <c r="K25" s="42"/>
    </row>
    <row r="26" spans="1:11" s="1" customFormat="1" ht="20.25" customHeight="1">
      <c r="A26" s="26"/>
      <c r="B26" s="26"/>
      <c r="C26" s="36"/>
      <c r="D26" s="14"/>
      <c r="E26" s="14"/>
      <c r="F26" s="53"/>
      <c r="G26" s="53"/>
      <c r="H26" s="2"/>
      <c r="K26" s="42"/>
    </row>
    <row r="27" spans="1:11" s="1" customFormat="1" ht="20.25" customHeight="1">
      <c r="A27" s="26"/>
      <c r="B27" s="26"/>
      <c r="C27" s="36"/>
      <c r="D27" s="14"/>
      <c r="E27" s="14" t="s">
        <v>483</v>
      </c>
      <c r="F27" s="53"/>
      <c r="G27" s="53"/>
      <c r="H27" s="2"/>
      <c r="I27" s="1" t="s">
        <v>340</v>
      </c>
      <c r="K27" s="42"/>
    </row>
    <row r="28" spans="1:11" s="1" customFormat="1" ht="20.25" customHeight="1">
      <c r="A28" s="26"/>
      <c r="B28" s="26"/>
      <c r="C28" s="36"/>
      <c r="D28" s="14"/>
      <c r="E28" s="14"/>
      <c r="F28" s="53"/>
      <c r="G28" s="53"/>
      <c r="H28" s="2"/>
      <c r="K28" s="42"/>
    </row>
    <row r="29" spans="1:11" s="1" customFormat="1" ht="20.25" customHeight="1">
      <c r="A29" s="26"/>
      <c r="B29" s="26"/>
      <c r="C29" s="36"/>
      <c r="D29" s="14"/>
      <c r="E29" s="14" t="s">
        <v>338</v>
      </c>
      <c r="F29" s="53"/>
      <c r="G29" s="53"/>
      <c r="H29" s="2"/>
      <c r="I29" s="1" t="s">
        <v>339</v>
      </c>
      <c r="K29" s="42"/>
    </row>
    <row r="30" spans="1:11" s="1" customFormat="1" ht="15.75" thickBot="1">
      <c r="A30" s="14"/>
      <c r="B30" s="14"/>
      <c r="C30" s="36"/>
      <c r="D30" s="14"/>
      <c r="E30" s="14"/>
      <c r="F30" s="53"/>
      <c r="G30" s="53"/>
      <c r="H30" s="2"/>
      <c r="K30" s="42"/>
    </row>
    <row r="31" spans="1:16" s="14" customFormat="1" ht="31.5" customHeight="1">
      <c r="A31" s="627" t="s">
        <v>12</v>
      </c>
      <c r="B31" s="629" t="s">
        <v>13</v>
      </c>
      <c r="C31" s="631" t="s">
        <v>14</v>
      </c>
      <c r="D31" s="618" t="s">
        <v>15</v>
      </c>
      <c r="E31" s="618" t="s">
        <v>16</v>
      </c>
      <c r="F31" s="633" t="s">
        <v>142</v>
      </c>
      <c r="G31" s="622" t="s">
        <v>491</v>
      </c>
      <c r="H31" s="635" t="s">
        <v>17</v>
      </c>
      <c r="I31" s="618" t="s">
        <v>18</v>
      </c>
      <c r="J31" s="618" t="s">
        <v>19</v>
      </c>
      <c r="K31" s="618" t="s">
        <v>20</v>
      </c>
      <c r="L31" s="618" t="s">
        <v>21</v>
      </c>
      <c r="M31" s="618" t="s">
        <v>22</v>
      </c>
      <c r="N31" s="618" t="s">
        <v>23</v>
      </c>
      <c r="O31" s="620" t="s">
        <v>24</v>
      </c>
      <c r="P31" s="15"/>
    </row>
    <row r="32" spans="1:16" s="14" customFormat="1" ht="17.25" customHeight="1">
      <c r="A32" s="628"/>
      <c r="B32" s="630"/>
      <c r="C32" s="632"/>
      <c r="D32" s="619"/>
      <c r="E32" s="619"/>
      <c r="F32" s="634"/>
      <c r="G32" s="623"/>
      <c r="H32" s="636"/>
      <c r="I32" s="619"/>
      <c r="J32" s="619"/>
      <c r="K32" s="619"/>
      <c r="L32" s="619"/>
      <c r="M32" s="619"/>
      <c r="N32" s="619"/>
      <c r="O32" s="621"/>
      <c r="P32" s="15"/>
    </row>
    <row r="33" spans="1:16" s="14" customFormat="1" ht="32.25" customHeight="1">
      <c r="A33" s="628"/>
      <c r="B33" s="630"/>
      <c r="C33" s="632"/>
      <c r="D33" s="619"/>
      <c r="E33" s="619"/>
      <c r="F33" s="634"/>
      <c r="G33" s="624"/>
      <c r="H33" s="636"/>
      <c r="I33" s="619"/>
      <c r="J33" s="619"/>
      <c r="K33" s="619"/>
      <c r="L33" s="619"/>
      <c r="M33" s="619"/>
      <c r="N33" s="619"/>
      <c r="O33" s="621"/>
      <c r="P33" s="15"/>
    </row>
    <row r="34" spans="1:16" s="14" customFormat="1" ht="64.5" customHeight="1">
      <c r="A34" s="16">
        <v>1</v>
      </c>
      <c r="B34" s="38" t="s">
        <v>143</v>
      </c>
      <c r="C34" s="38" t="s">
        <v>30</v>
      </c>
      <c r="D34" s="35" t="s">
        <v>31</v>
      </c>
      <c r="E34" s="35">
        <v>5</v>
      </c>
      <c r="F34" s="54">
        <v>15532.999999999996</v>
      </c>
      <c r="G34" s="106">
        <f>E34*F34</f>
        <v>77664.99999999999</v>
      </c>
      <c r="H34" s="17"/>
      <c r="I34" s="35" t="s">
        <v>144</v>
      </c>
      <c r="J34" s="35" t="s">
        <v>145</v>
      </c>
      <c r="K34" s="41" t="s">
        <v>273</v>
      </c>
      <c r="L34" s="35" t="s">
        <v>148</v>
      </c>
      <c r="M34" s="38" t="s">
        <v>146</v>
      </c>
      <c r="N34" s="38" t="s">
        <v>147</v>
      </c>
      <c r="O34" s="19" t="s">
        <v>464</v>
      </c>
      <c r="P34" s="15"/>
    </row>
    <row r="35" spans="1:16" s="14" customFormat="1" ht="64.5" customHeight="1">
      <c r="A35" s="16">
        <v>2</v>
      </c>
      <c r="B35" s="38" t="s">
        <v>190</v>
      </c>
      <c r="C35" s="38" t="s">
        <v>33</v>
      </c>
      <c r="D35" s="35" t="s">
        <v>31</v>
      </c>
      <c r="E35" s="35">
        <v>20</v>
      </c>
      <c r="F35" s="54">
        <v>18.720499999999994</v>
      </c>
      <c r="G35" s="106">
        <f aca="true" t="shared" si="0" ref="G35:G98">E35*F35</f>
        <v>374.40999999999985</v>
      </c>
      <c r="H35" s="17"/>
      <c r="I35" s="35">
        <v>2007</v>
      </c>
      <c r="J35" s="35"/>
      <c r="K35" s="41" t="s">
        <v>273</v>
      </c>
      <c r="L35" s="35" t="s">
        <v>150</v>
      </c>
      <c r="M35" s="38" t="s">
        <v>149</v>
      </c>
      <c r="N35" s="38" t="s">
        <v>469</v>
      </c>
      <c r="O35" s="19" t="s">
        <v>26</v>
      </c>
      <c r="P35" s="15"/>
    </row>
    <row r="36" spans="1:16" s="14" customFormat="1" ht="65.25" customHeight="1">
      <c r="A36" s="16">
        <v>3</v>
      </c>
      <c r="B36" s="38" t="s">
        <v>191</v>
      </c>
      <c r="C36" s="38" t="s">
        <v>34</v>
      </c>
      <c r="D36" s="35" t="s">
        <v>31</v>
      </c>
      <c r="E36" s="35">
        <v>80</v>
      </c>
      <c r="F36" s="54">
        <v>21.966124999999998</v>
      </c>
      <c r="G36" s="106">
        <f t="shared" si="0"/>
        <v>1757.29</v>
      </c>
      <c r="H36" s="20"/>
      <c r="I36" s="35">
        <v>2007</v>
      </c>
      <c r="J36" s="35"/>
      <c r="K36" s="41" t="s">
        <v>273</v>
      </c>
      <c r="L36" s="35" t="s">
        <v>150</v>
      </c>
      <c r="M36" s="38" t="s">
        <v>149</v>
      </c>
      <c r="N36" s="38" t="s">
        <v>469</v>
      </c>
      <c r="O36" s="19" t="s">
        <v>464</v>
      </c>
      <c r="P36" s="15"/>
    </row>
    <row r="37" spans="1:16" s="14" customFormat="1" ht="60.75" customHeight="1">
      <c r="A37" s="16">
        <v>4</v>
      </c>
      <c r="B37" s="38" t="s">
        <v>192</v>
      </c>
      <c r="C37" s="38" t="s">
        <v>35</v>
      </c>
      <c r="D37" s="35" t="s">
        <v>31</v>
      </c>
      <c r="E37" s="35">
        <v>58</v>
      </c>
      <c r="F37" s="54">
        <v>22.491551724137928</v>
      </c>
      <c r="G37" s="106">
        <f t="shared" si="0"/>
        <v>1304.5099999999998</v>
      </c>
      <c r="H37" s="20"/>
      <c r="I37" s="35">
        <v>2007</v>
      </c>
      <c r="J37" s="35"/>
      <c r="K37" s="41" t="s">
        <v>273</v>
      </c>
      <c r="L37" s="35" t="s">
        <v>150</v>
      </c>
      <c r="M37" s="38" t="s">
        <v>149</v>
      </c>
      <c r="N37" s="38" t="s">
        <v>469</v>
      </c>
      <c r="O37" s="19" t="s">
        <v>464</v>
      </c>
      <c r="P37" s="15"/>
    </row>
    <row r="38" spans="1:16" s="14" customFormat="1" ht="64.5" customHeight="1">
      <c r="A38" s="16">
        <v>5</v>
      </c>
      <c r="B38" s="38" t="s">
        <v>193</v>
      </c>
      <c r="C38" s="38" t="s">
        <v>36</v>
      </c>
      <c r="D38" s="35" t="s">
        <v>31</v>
      </c>
      <c r="E38" s="35">
        <v>49</v>
      </c>
      <c r="F38" s="54">
        <v>26.90673469387755</v>
      </c>
      <c r="G38" s="106">
        <f t="shared" si="0"/>
        <v>1318.4299999999998</v>
      </c>
      <c r="H38" s="20"/>
      <c r="I38" s="35">
        <v>2007</v>
      </c>
      <c r="J38" s="35"/>
      <c r="K38" s="41" t="s">
        <v>273</v>
      </c>
      <c r="L38" s="35" t="s">
        <v>150</v>
      </c>
      <c r="M38" s="38" t="s">
        <v>149</v>
      </c>
      <c r="N38" s="38" t="s">
        <v>469</v>
      </c>
      <c r="O38" s="19" t="s">
        <v>464</v>
      </c>
      <c r="P38" s="15"/>
    </row>
    <row r="39" spans="1:16" s="14" customFormat="1" ht="69" customHeight="1">
      <c r="A39" s="16">
        <v>6</v>
      </c>
      <c r="B39" s="38" t="s">
        <v>194</v>
      </c>
      <c r="C39" s="38" t="s">
        <v>37</v>
      </c>
      <c r="D39" s="35" t="s">
        <v>31</v>
      </c>
      <c r="E39" s="35">
        <v>23</v>
      </c>
      <c r="F39" s="54">
        <v>16.60173913043478</v>
      </c>
      <c r="G39" s="106">
        <f t="shared" si="0"/>
        <v>381.8399999999999</v>
      </c>
      <c r="H39" s="20"/>
      <c r="I39" s="35">
        <v>2005</v>
      </c>
      <c r="J39" s="35"/>
      <c r="K39" s="41" t="s">
        <v>273</v>
      </c>
      <c r="L39" s="35" t="s">
        <v>152</v>
      </c>
      <c r="M39" s="38" t="s">
        <v>151</v>
      </c>
      <c r="N39" s="38" t="s">
        <v>469</v>
      </c>
      <c r="O39" s="19" t="s">
        <v>464</v>
      </c>
      <c r="P39" s="15"/>
    </row>
    <row r="40" spans="1:16" s="14" customFormat="1" ht="65.25" customHeight="1">
      <c r="A40" s="16">
        <v>7</v>
      </c>
      <c r="B40" s="38" t="s">
        <v>195</v>
      </c>
      <c r="C40" s="38" t="s">
        <v>38</v>
      </c>
      <c r="D40" s="35" t="s">
        <v>31</v>
      </c>
      <c r="E40" s="35">
        <v>11</v>
      </c>
      <c r="F40" s="54">
        <v>20.669090909090905</v>
      </c>
      <c r="G40" s="106">
        <f t="shared" si="0"/>
        <v>227.35999999999996</v>
      </c>
      <c r="H40" s="20"/>
      <c r="I40" s="35">
        <v>2005</v>
      </c>
      <c r="J40" s="35"/>
      <c r="K40" s="41" t="s">
        <v>273</v>
      </c>
      <c r="L40" s="35" t="s">
        <v>152</v>
      </c>
      <c r="M40" s="38" t="s">
        <v>151</v>
      </c>
      <c r="N40" s="38" t="s">
        <v>469</v>
      </c>
      <c r="O40" s="19" t="s">
        <v>464</v>
      </c>
      <c r="P40" s="15"/>
    </row>
    <row r="41" spans="1:16" s="14" customFormat="1" ht="73.5" customHeight="1">
      <c r="A41" s="16">
        <v>8</v>
      </c>
      <c r="B41" s="38" t="s">
        <v>196</v>
      </c>
      <c r="C41" s="38" t="s">
        <v>39</v>
      </c>
      <c r="D41" s="35" t="s">
        <v>31</v>
      </c>
      <c r="E41" s="35">
        <v>7</v>
      </c>
      <c r="F41" s="54">
        <v>1773.0999999999997</v>
      </c>
      <c r="G41" s="106">
        <f t="shared" si="0"/>
        <v>12411.699999999997</v>
      </c>
      <c r="H41" s="20"/>
      <c r="I41" s="18"/>
      <c r="J41" s="35" t="s">
        <v>153</v>
      </c>
      <c r="K41" s="41" t="s">
        <v>273</v>
      </c>
      <c r="L41" s="35" t="s">
        <v>150</v>
      </c>
      <c r="M41" s="38" t="s">
        <v>149</v>
      </c>
      <c r="N41" s="38" t="s">
        <v>469</v>
      </c>
      <c r="O41" s="19" t="s">
        <v>26</v>
      </c>
      <c r="P41" s="15"/>
    </row>
    <row r="42" spans="1:16" s="14" customFormat="1" ht="65.25" customHeight="1">
      <c r="A42" s="16">
        <v>9</v>
      </c>
      <c r="B42" s="38" t="s">
        <v>197</v>
      </c>
      <c r="C42" s="38" t="s">
        <v>40</v>
      </c>
      <c r="D42" s="35" t="s">
        <v>48</v>
      </c>
      <c r="E42" s="35">
        <v>30.5</v>
      </c>
      <c r="F42" s="54">
        <v>77.8</v>
      </c>
      <c r="G42" s="106">
        <f t="shared" si="0"/>
        <v>2372.9</v>
      </c>
      <c r="H42" s="20"/>
      <c r="I42" s="35">
        <v>2007</v>
      </c>
      <c r="J42" s="35"/>
      <c r="K42" s="41" t="s">
        <v>274</v>
      </c>
      <c r="L42" s="35" t="s">
        <v>150</v>
      </c>
      <c r="M42" s="38" t="s">
        <v>149</v>
      </c>
      <c r="N42" s="38" t="s">
        <v>469</v>
      </c>
      <c r="O42" s="19" t="s">
        <v>26</v>
      </c>
      <c r="P42" s="15"/>
    </row>
    <row r="43" spans="1:16" s="14" customFormat="1" ht="66.75" customHeight="1">
      <c r="A43" s="16">
        <v>10</v>
      </c>
      <c r="B43" s="38" t="s">
        <v>198</v>
      </c>
      <c r="C43" s="38" t="s">
        <v>41</v>
      </c>
      <c r="D43" s="35" t="s">
        <v>48</v>
      </c>
      <c r="E43" s="35">
        <v>43</v>
      </c>
      <c r="F43" s="54">
        <v>138.58999999999997</v>
      </c>
      <c r="G43" s="106">
        <f t="shared" si="0"/>
        <v>5959.369999999999</v>
      </c>
      <c r="H43" s="20"/>
      <c r="I43" s="35">
        <v>2007</v>
      </c>
      <c r="J43" s="35"/>
      <c r="K43" s="41" t="s">
        <v>274</v>
      </c>
      <c r="L43" s="35" t="s">
        <v>150</v>
      </c>
      <c r="M43" s="38" t="s">
        <v>149</v>
      </c>
      <c r="N43" s="38" t="s">
        <v>469</v>
      </c>
      <c r="O43" s="19" t="s">
        <v>26</v>
      </c>
      <c r="P43" s="15"/>
    </row>
    <row r="44" spans="1:16" s="14" customFormat="1" ht="66.75" customHeight="1">
      <c r="A44" s="16">
        <v>11</v>
      </c>
      <c r="B44" s="38" t="s">
        <v>199</v>
      </c>
      <c r="C44" s="38" t="s">
        <v>42</v>
      </c>
      <c r="D44" s="35" t="s">
        <v>49</v>
      </c>
      <c r="E44" s="35">
        <v>37.65</v>
      </c>
      <c r="F44" s="54">
        <v>1991.7320053120845</v>
      </c>
      <c r="G44" s="106">
        <f t="shared" si="0"/>
        <v>74988.70999999998</v>
      </c>
      <c r="H44" s="20"/>
      <c r="I44" s="35">
        <v>2006</v>
      </c>
      <c r="J44" s="35"/>
      <c r="K44" s="41" t="s">
        <v>274</v>
      </c>
      <c r="L44" s="35" t="s">
        <v>148</v>
      </c>
      <c r="M44" s="38" t="s">
        <v>149</v>
      </c>
      <c r="N44" s="38" t="s">
        <v>469</v>
      </c>
      <c r="O44" s="19" t="s">
        <v>26</v>
      </c>
      <c r="P44" s="15"/>
    </row>
    <row r="45" spans="1:16" s="14" customFormat="1" ht="57.75" customHeight="1">
      <c r="A45" s="16">
        <v>12</v>
      </c>
      <c r="B45" s="38" t="s">
        <v>50</v>
      </c>
      <c r="C45" s="38" t="s">
        <v>43</v>
      </c>
      <c r="D45" s="35" t="s">
        <v>47</v>
      </c>
      <c r="E45" s="35">
        <v>70</v>
      </c>
      <c r="F45" s="54">
        <v>0.25999999999999995</v>
      </c>
      <c r="G45" s="106">
        <f t="shared" si="0"/>
        <v>18.199999999999996</v>
      </c>
      <c r="H45" s="20"/>
      <c r="I45" s="35">
        <v>2007</v>
      </c>
      <c r="J45" s="35"/>
      <c r="K45" s="41" t="s">
        <v>274</v>
      </c>
      <c r="L45" s="35" t="s">
        <v>150</v>
      </c>
      <c r="M45" s="38" t="s">
        <v>149</v>
      </c>
      <c r="N45" s="38" t="s">
        <v>476</v>
      </c>
      <c r="O45" s="19" t="s">
        <v>26</v>
      </c>
      <c r="P45" s="15"/>
    </row>
    <row r="46" spans="1:16" s="14" customFormat="1" ht="48" customHeight="1">
      <c r="A46" s="16">
        <v>13</v>
      </c>
      <c r="B46" s="38" t="s">
        <v>51</v>
      </c>
      <c r="C46" s="38" t="s">
        <v>44</v>
      </c>
      <c r="D46" s="35" t="s">
        <v>31</v>
      </c>
      <c r="E46" s="35">
        <v>129</v>
      </c>
      <c r="F46" s="54">
        <v>0.7476744186046511</v>
      </c>
      <c r="G46" s="106">
        <f t="shared" si="0"/>
        <v>96.44999999999999</v>
      </c>
      <c r="H46" s="20"/>
      <c r="I46" s="35" t="s">
        <v>144</v>
      </c>
      <c r="J46" s="35" t="s">
        <v>145</v>
      </c>
      <c r="K46" s="41" t="s">
        <v>274</v>
      </c>
      <c r="L46" s="35" t="s">
        <v>148</v>
      </c>
      <c r="M46" s="38" t="s">
        <v>154</v>
      </c>
      <c r="N46" s="38" t="s">
        <v>477</v>
      </c>
      <c r="O46" s="19" t="s">
        <v>26</v>
      </c>
      <c r="P46" s="15"/>
    </row>
    <row r="47" spans="1:16" s="14" customFormat="1" ht="61.5" customHeight="1">
      <c r="A47" s="16">
        <v>14</v>
      </c>
      <c r="B47" s="38" t="s">
        <v>200</v>
      </c>
      <c r="C47" s="38" t="s">
        <v>45</v>
      </c>
      <c r="D47" s="35" t="s">
        <v>31</v>
      </c>
      <c r="E47" s="35">
        <v>1</v>
      </c>
      <c r="F47" s="54">
        <v>9911.429999999998</v>
      </c>
      <c r="G47" s="106">
        <f t="shared" si="0"/>
        <v>9911.429999999998</v>
      </c>
      <c r="H47" s="20"/>
      <c r="I47" s="35" t="s">
        <v>144</v>
      </c>
      <c r="J47" s="35" t="s">
        <v>145</v>
      </c>
      <c r="K47" s="41" t="s">
        <v>274</v>
      </c>
      <c r="L47" s="35" t="s">
        <v>148</v>
      </c>
      <c r="M47" s="38" t="s">
        <v>154</v>
      </c>
      <c r="N47" s="38" t="s">
        <v>167</v>
      </c>
      <c r="O47" s="19" t="s">
        <v>26</v>
      </c>
      <c r="P47" s="15"/>
    </row>
    <row r="48" spans="1:16" s="14" customFormat="1" ht="48" customHeight="1">
      <c r="A48" s="16">
        <v>15</v>
      </c>
      <c r="B48" s="38" t="s">
        <v>201</v>
      </c>
      <c r="C48" s="38" t="s">
        <v>46</v>
      </c>
      <c r="D48" s="35" t="s">
        <v>31</v>
      </c>
      <c r="E48" s="35">
        <v>4</v>
      </c>
      <c r="F48" s="54">
        <v>20129.212499999998</v>
      </c>
      <c r="G48" s="106">
        <f t="shared" si="0"/>
        <v>80516.84999999999</v>
      </c>
      <c r="H48" s="20"/>
      <c r="I48" s="35" t="s">
        <v>144</v>
      </c>
      <c r="J48" s="35" t="s">
        <v>145</v>
      </c>
      <c r="K48" s="41" t="s">
        <v>274</v>
      </c>
      <c r="L48" s="35" t="s">
        <v>148</v>
      </c>
      <c r="M48" s="38" t="s">
        <v>154</v>
      </c>
      <c r="N48" s="38" t="s">
        <v>157</v>
      </c>
      <c r="O48" s="19" t="s">
        <v>26</v>
      </c>
      <c r="P48" s="15"/>
    </row>
    <row r="49" spans="1:16" s="14" customFormat="1" ht="48" customHeight="1">
      <c r="A49" s="16">
        <v>16</v>
      </c>
      <c r="B49" s="38" t="s">
        <v>202</v>
      </c>
      <c r="C49" s="38" t="s">
        <v>52</v>
      </c>
      <c r="D49" s="35" t="s">
        <v>31</v>
      </c>
      <c r="E49" s="35">
        <v>1</v>
      </c>
      <c r="F49" s="54">
        <v>2704.2099999999996</v>
      </c>
      <c r="G49" s="106">
        <f t="shared" si="0"/>
        <v>2704.2099999999996</v>
      </c>
      <c r="H49" s="20"/>
      <c r="I49" s="35" t="s">
        <v>155</v>
      </c>
      <c r="J49" s="35" t="s">
        <v>156</v>
      </c>
      <c r="K49" s="41" t="s">
        <v>274</v>
      </c>
      <c r="L49" s="35" t="s">
        <v>148</v>
      </c>
      <c r="M49" s="38" t="s">
        <v>154</v>
      </c>
      <c r="N49" s="38" t="s">
        <v>157</v>
      </c>
      <c r="O49" s="19" t="s">
        <v>26</v>
      </c>
      <c r="P49" s="15"/>
    </row>
    <row r="50" spans="1:16" s="14" customFormat="1" ht="48" customHeight="1">
      <c r="A50" s="16">
        <v>17</v>
      </c>
      <c r="B50" s="38" t="s">
        <v>203</v>
      </c>
      <c r="C50" s="38" t="s">
        <v>53</v>
      </c>
      <c r="D50" s="35" t="s">
        <v>31</v>
      </c>
      <c r="E50" s="35">
        <v>4</v>
      </c>
      <c r="F50" s="54">
        <v>4208.1775</v>
      </c>
      <c r="G50" s="106">
        <f t="shared" si="0"/>
        <v>16832.71</v>
      </c>
      <c r="H50" s="20"/>
      <c r="I50" s="35" t="s">
        <v>155</v>
      </c>
      <c r="J50" s="35" t="s">
        <v>156</v>
      </c>
      <c r="K50" s="41" t="s">
        <v>274</v>
      </c>
      <c r="L50" s="35" t="s">
        <v>148</v>
      </c>
      <c r="M50" s="38" t="s">
        <v>154</v>
      </c>
      <c r="N50" s="38" t="s">
        <v>157</v>
      </c>
      <c r="O50" s="19" t="s">
        <v>26</v>
      </c>
      <c r="P50" s="15"/>
    </row>
    <row r="51" spans="1:16" s="14" customFormat="1" ht="65.25" customHeight="1">
      <c r="A51" s="16">
        <v>18</v>
      </c>
      <c r="B51" s="38" t="s">
        <v>54</v>
      </c>
      <c r="C51" s="38" t="s">
        <v>55</v>
      </c>
      <c r="D51" s="35" t="s">
        <v>31</v>
      </c>
      <c r="E51" s="35">
        <v>14</v>
      </c>
      <c r="F51" s="54">
        <v>4114.23</v>
      </c>
      <c r="G51" s="106">
        <f t="shared" si="0"/>
        <v>57599.219999999994</v>
      </c>
      <c r="H51" s="20"/>
      <c r="I51" s="35">
        <v>2000</v>
      </c>
      <c r="J51" s="35"/>
      <c r="K51" s="41" t="s">
        <v>274</v>
      </c>
      <c r="L51" s="35" t="s">
        <v>159</v>
      </c>
      <c r="M51" s="38" t="s">
        <v>158</v>
      </c>
      <c r="N51" s="38" t="s">
        <v>167</v>
      </c>
      <c r="O51" s="19" t="s">
        <v>26</v>
      </c>
      <c r="P51" s="15"/>
    </row>
    <row r="52" spans="1:16" s="14" customFormat="1" ht="68.25" customHeight="1">
      <c r="A52" s="16">
        <v>19</v>
      </c>
      <c r="B52" s="38" t="s">
        <v>54</v>
      </c>
      <c r="C52" s="38" t="s">
        <v>55</v>
      </c>
      <c r="D52" s="35" t="s">
        <v>31</v>
      </c>
      <c r="E52" s="35">
        <v>248</v>
      </c>
      <c r="F52" s="54">
        <v>4114.23</v>
      </c>
      <c r="G52" s="106">
        <f t="shared" si="0"/>
        <v>1020329.0399999999</v>
      </c>
      <c r="H52" s="20"/>
      <c r="I52" s="35">
        <v>2000</v>
      </c>
      <c r="J52" s="35"/>
      <c r="K52" s="41" t="s">
        <v>274</v>
      </c>
      <c r="L52" s="35" t="s">
        <v>159</v>
      </c>
      <c r="M52" s="38" t="s">
        <v>158</v>
      </c>
      <c r="N52" s="38" t="s">
        <v>167</v>
      </c>
      <c r="O52" s="19" t="s">
        <v>26</v>
      </c>
      <c r="P52" s="15"/>
    </row>
    <row r="53" spans="1:16" s="14" customFormat="1" ht="66" customHeight="1">
      <c r="A53" s="16">
        <v>20</v>
      </c>
      <c r="B53" s="38" t="s">
        <v>204</v>
      </c>
      <c r="C53" s="38" t="s">
        <v>56</v>
      </c>
      <c r="D53" s="35" t="s">
        <v>31</v>
      </c>
      <c r="E53" s="35">
        <v>19</v>
      </c>
      <c r="F53" s="54">
        <v>1123.5299999999997</v>
      </c>
      <c r="G53" s="106">
        <f t="shared" si="0"/>
        <v>21347.069999999996</v>
      </c>
      <c r="H53" s="20"/>
      <c r="I53" s="35" t="s">
        <v>144</v>
      </c>
      <c r="J53" s="35" t="s">
        <v>160</v>
      </c>
      <c r="K53" s="41" t="s">
        <v>274</v>
      </c>
      <c r="L53" s="35" t="s">
        <v>148</v>
      </c>
      <c r="M53" s="38" t="s">
        <v>154</v>
      </c>
      <c r="N53" s="38" t="s">
        <v>167</v>
      </c>
      <c r="O53" s="19" t="s">
        <v>26</v>
      </c>
      <c r="P53" s="15"/>
    </row>
    <row r="54" spans="1:16" s="14" customFormat="1" ht="48" customHeight="1">
      <c r="A54" s="16">
        <v>21</v>
      </c>
      <c r="B54" s="38" t="s">
        <v>205</v>
      </c>
      <c r="C54" s="38" t="s">
        <v>57</v>
      </c>
      <c r="D54" s="35" t="s">
        <v>31</v>
      </c>
      <c r="E54" s="35">
        <v>14</v>
      </c>
      <c r="F54" s="54">
        <v>1.7099999999999997</v>
      </c>
      <c r="G54" s="106">
        <f t="shared" si="0"/>
        <v>23.939999999999998</v>
      </c>
      <c r="H54" s="20"/>
      <c r="I54" s="35" t="s">
        <v>162</v>
      </c>
      <c r="J54" s="35" t="s">
        <v>145</v>
      </c>
      <c r="K54" s="41" t="s">
        <v>274</v>
      </c>
      <c r="L54" s="35" t="s">
        <v>148</v>
      </c>
      <c r="M54" s="38" t="s">
        <v>154</v>
      </c>
      <c r="N54" s="38" t="s">
        <v>161</v>
      </c>
      <c r="O54" s="19" t="s">
        <v>464</v>
      </c>
      <c r="P54" s="15"/>
    </row>
    <row r="55" spans="1:16" s="14" customFormat="1" ht="93" customHeight="1">
      <c r="A55" s="16">
        <v>22</v>
      </c>
      <c r="B55" s="38" t="s">
        <v>206</v>
      </c>
      <c r="C55" s="38" t="s">
        <v>58</v>
      </c>
      <c r="D55" s="35" t="s">
        <v>31</v>
      </c>
      <c r="E55" s="35">
        <v>396</v>
      </c>
      <c r="F55" s="54">
        <v>0.20861111111111108</v>
      </c>
      <c r="G55" s="106">
        <f t="shared" si="0"/>
        <v>82.60999999999999</v>
      </c>
      <c r="H55" s="20"/>
      <c r="I55" s="35" t="s">
        <v>144</v>
      </c>
      <c r="J55" s="35" t="s">
        <v>163</v>
      </c>
      <c r="K55" s="41" t="s">
        <v>274</v>
      </c>
      <c r="L55" s="35" t="s">
        <v>148</v>
      </c>
      <c r="M55" s="38" t="s">
        <v>146</v>
      </c>
      <c r="N55" s="38" t="s">
        <v>461</v>
      </c>
      <c r="O55" s="19" t="s">
        <v>26</v>
      </c>
      <c r="P55" s="15"/>
    </row>
    <row r="56" spans="1:16" s="14" customFormat="1" ht="65.25" customHeight="1">
      <c r="A56" s="16">
        <v>23</v>
      </c>
      <c r="B56" s="38" t="s">
        <v>207</v>
      </c>
      <c r="C56" s="38" t="s">
        <v>59</v>
      </c>
      <c r="D56" s="35" t="s">
        <v>31</v>
      </c>
      <c r="E56" s="35">
        <v>100</v>
      </c>
      <c r="F56" s="54">
        <v>127.40999999999998</v>
      </c>
      <c r="G56" s="106">
        <f t="shared" si="0"/>
        <v>12740.999999999998</v>
      </c>
      <c r="H56" s="20"/>
      <c r="I56" s="35">
        <v>2007</v>
      </c>
      <c r="J56" s="35"/>
      <c r="K56" s="41" t="s">
        <v>274</v>
      </c>
      <c r="L56" s="35" t="s">
        <v>150</v>
      </c>
      <c r="M56" s="38" t="s">
        <v>149</v>
      </c>
      <c r="N56" s="38" t="s">
        <v>469</v>
      </c>
      <c r="O56" s="19" t="s">
        <v>26</v>
      </c>
      <c r="P56" s="15"/>
    </row>
    <row r="57" spans="1:16" s="14" customFormat="1" ht="48" customHeight="1">
      <c r="A57" s="16">
        <v>24</v>
      </c>
      <c r="B57" s="38" t="s">
        <v>208</v>
      </c>
      <c r="C57" s="38" t="s">
        <v>60</v>
      </c>
      <c r="D57" s="35" t="s">
        <v>31</v>
      </c>
      <c r="E57" s="35">
        <v>3371</v>
      </c>
      <c r="F57" s="54">
        <v>1.6696914862058734</v>
      </c>
      <c r="G57" s="106">
        <f t="shared" si="0"/>
        <v>5628.529999999999</v>
      </c>
      <c r="H57" s="20"/>
      <c r="I57" s="35" t="s">
        <v>144</v>
      </c>
      <c r="J57" s="35" t="s">
        <v>145</v>
      </c>
      <c r="K57" s="41" t="s">
        <v>274</v>
      </c>
      <c r="L57" s="35" t="s">
        <v>148</v>
      </c>
      <c r="M57" s="38" t="s">
        <v>146</v>
      </c>
      <c r="N57" s="38" t="s">
        <v>161</v>
      </c>
      <c r="O57" s="19" t="s">
        <v>464</v>
      </c>
      <c r="P57" s="15"/>
    </row>
    <row r="58" spans="1:16" s="14" customFormat="1" ht="64.5" customHeight="1">
      <c r="A58" s="16">
        <v>25</v>
      </c>
      <c r="B58" s="38" t="s">
        <v>209</v>
      </c>
      <c r="C58" s="38" t="s">
        <v>61</v>
      </c>
      <c r="D58" s="35" t="s">
        <v>49</v>
      </c>
      <c r="E58" s="35">
        <v>3.804</v>
      </c>
      <c r="F58" s="54">
        <v>8528.031019978967</v>
      </c>
      <c r="G58" s="106">
        <f t="shared" si="0"/>
        <v>32440.62999999999</v>
      </c>
      <c r="H58" s="20"/>
      <c r="I58" s="51">
        <v>2005</v>
      </c>
      <c r="J58" s="35"/>
      <c r="K58" s="41" t="s">
        <v>274</v>
      </c>
      <c r="L58" s="35" t="s">
        <v>165</v>
      </c>
      <c r="M58" s="38" t="s">
        <v>164</v>
      </c>
      <c r="N58" s="38" t="s">
        <v>462</v>
      </c>
      <c r="O58" s="19" t="s">
        <v>464</v>
      </c>
      <c r="P58" s="15"/>
    </row>
    <row r="59" spans="1:16" s="14" customFormat="1" ht="68.25" customHeight="1">
      <c r="A59" s="16">
        <v>26</v>
      </c>
      <c r="B59" s="38" t="s">
        <v>210</v>
      </c>
      <c r="C59" s="38" t="s">
        <v>62</v>
      </c>
      <c r="D59" s="35" t="s">
        <v>31</v>
      </c>
      <c r="E59" s="35">
        <v>10</v>
      </c>
      <c r="F59" s="54">
        <v>9.213999999999997</v>
      </c>
      <c r="G59" s="106">
        <f t="shared" si="0"/>
        <v>92.13999999999997</v>
      </c>
      <c r="H59" s="20"/>
      <c r="I59" s="35" t="s">
        <v>144</v>
      </c>
      <c r="J59" s="35" t="s">
        <v>163</v>
      </c>
      <c r="K59" s="41" t="s">
        <v>274</v>
      </c>
      <c r="L59" s="35" t="s">
        <v>148</v>
      </c>
      <c r="M59" s="38" t="s">
        <v>154</v>
      </c>
      <c r="N59" s="38" t="s">
        <v>166</v>
      </c>
      <c r="O59" s="19" t="s">
        <v>26</v>
      </c>
      <c r="P59" s="15"/>
    </row>
    <row r="60" spans="1:16" s="14" customFormat="1" ht="60.75" customHeight="1">
      <c r="A60" s="16">
        <v>27</v>
      </c>
      <c r="B60" s="38" t="s">
        <v>211</v>
      </c>
      <c r="C60" s="38" t="s">
        <v>63</v>
      </c>
      <c r="D60" s="35" t="s">
        <v>31</v>
      </c>
      <c r="E60" s="35">
        <v>1</v>
      </c>
      <c r="F60" s="54">
        <v>4187.53</v>
      </c>
      <c r="G60" s="106">
        <f t="shared" si="0"/>
        <v>4187.53</v>
      </c>
      <c r="H60" s="20"/>
      <c r="I60" s="35" t="s">
        <v>155</v>
      </c>
      <c r="J60" s="35" t="s">
        <v>156</v>
      </c>
      <c r="K60" s="41" t="s">
        <v>274</v>
      </c>
      <c r="L60" s="35" t="s">
        <v>148</v>
      </c>
      <c r="M60" s="38" t="s">
        <v>154</v>
      </c>
      <c r="N60" s="38" t="s">
        <v>167</v>
      </c>
      <c r="O60" s="19" t="s">
        <v>26</v>
      </c>
      <c r="P60" s="15"/>
    </row>
    <row r="61" spans="1:16" s="14" customFormat="1" ht="81.75" customHeight="1">
      <c r="A61" s="16">
        <v>28</v>
      </c>
      <c r="B61" s="38" t="s">
        <v>212</v>
      </c>
      <c r="C61" s="38" t="s">
        <v>97</v>
      </c>
      <c r="D61" s="35" t="s">
        <v>31</v>
      </c>
      <c r="E61" s="35">
        <v>40</v>
      </c>
      <c r="F61" s="54">
        <v>254.17999999999992</v>
      </c>
      <c r="G61" s="106">
        <f t="shared" si="0"/>
        <v>10167.199999999997</v>
      </c>
      <c r="H61" s="20"/>
      <c r="I61" s="51">
        <v>2007</v>
      </c>
      <c r="J61" s="35"/>
      <c r="K61" s="41" t="s">
        <v>482</v>
      </c>
      <c r="L61" s="35" t="s">
        <v>152</v>
      </c>
      <c r="M61" s="38" t="s">
        <v>168</v>
      </c>
      <c r="N61" s="38" t="s">
        <v>341</v>
      </c>
      <c r="O61" s="19" t="s">
        <v>26</v>
      </c>
      <c r="P61" s="15"/>
    </row>
    <row r="62" spans="1:16" s="14" customFormat="1" ht="85.5" customHeight="1">
      <c r="A62" s="16">
        <v>29</v>
      </c>
      <c r="B62" s="38" t="s">
        <v>213</v>
      </c>
      <c r="C62" s="38" t="s">
        <v>98</v>
      </c>
      <c r="D62" s="35" t="s">
        <v>31</v>
      </c>
      <c r="E62" s="35">
        <v>40</v>
      </c>
      <c r="F62" s="54">
        <v>191.28999999999996</v>
      </c>
      <c r="G62" s="106">
        <f t="shared" si="0"/>
        <v>7651.5999999999985</v>
      </c>
      <c r="H62" s="20"/>
      <c r="I62" s="51">
        <v>2007</v>
      </c>
      <c r="J62" s="35"/>
      <c r="K62" s="41" t="s">
        <v>482</v>
      </c>
      <c r="L62" s="35" t="s">
        <v>152</v>
      </c>
      <c r="M62" s="38" t="s">
        <v>168</v>
      </c>
      <c r="N62" s="38" t="s">
        <v>341</v>
      </c>
      <c r="O62" s="19" t="s">
        <v>26</v>
      </c>
      <c r="P62" s="15"/>
    </row>
    <row r="63" spans="1:16" s="14" customFormat="1" ht="78" customHeight="1">
      <c r="A63" s="16">
        <v>30</v>
      </c>
      <c r="B63" s="38" t="s">
        <v>64</v>
      </c>
      <c r="C63" s="38" t="s">
        <v>99</v>
      </c>
      <c r="D63" s="35" t="s">
        <v>31</v>
      </c>
      <c r="E63" s="35">
        <v>92</v>
      </c>
      <c r="F63" s="54">
        <v>164.15999999999997</v>
      </c>
      <c r="G63" s="106">
        <f t="shared" si="0"/>
        <v>15102.719999999998</v>
      </c>
      <c r="H63" s="20"/>
      <c r="I63" s="51">
        <v>2005</v>
      </c>
      <c r="J63" s="35"/>
      <c r="K63" s="41" t="s">
        <v>482</v>
      </c>
      <c r="L63" s="35" t="s">
        <v>159</v>
      </c>
      <c r="M63" s="38" t="s">
        <v>169</v>
      </c>
      <c r="N63" s="38" t="s">
        <v>167</v>
      </c>
      <c r="O63" s="19" t="s">
        <v>464</v>
      </c>
      <c r="P63" s="15"/>
    </row>
    <row r="64" spans="1:16" s="14" customFormat="1" ht="82.5" customHeight="1">
      <c r="A64" s="16">
        <v>31</v>
      </c>
      <c r="B64" s="38" t="s">
        <v>214</v>
      </c>
      <c r="C64" s="38" t="s">
        <v>100</v>
      </c>
      <c r="D64" s="35" t="s">
        <v>31</v>
      </c>
      <c r="E64" s="35">
        <v>70</v>
      </c>
      <c r="F64" s="54">
        <v>42.669999999999995</v>
      </c>
      <c r="G64" s="106">
        <f t="shared" si="0"/>
        <v>2986.8999999999996</v>
      </c>
      <c r="H64" s="20"/>
      <c r="I64" s="18"/>
      <c r="J64" s="35"/>
      <c r="K64" s="41" t="s">
        <v>482</v>
      </c>
      <c r="L64" s="35" t="s">
        <v>159</v>
      </c>
      <c r="M64" s="38" t="s">
        <v>170</v>
      </c>
      <c r="N64" s="38" t="s">
        <v>469</v>
      </c>
      <c r="O64" s="19" t="s">
        <v>26</v>
      </c>
      <c r="P64" s="15"/>
    </row>
    <row r="65" spans="1:16" s="14" customFormat="1" ht="48" customHeight="1">
      <c r="A65" s="16">
        <v>32</v>
      </c>
      <c r="B65" s="38" t="s">
        <v>215</v>
      </c>
      <c r="C65" s="38" t="s">
        <v>101</v>
      </c>
      <c r="D65" s="35" t="s">
        <v>31</v>
      </c>
      <c r="E65" s="35">
        <v>3</v>
      </c>
      <c r="F65" s="54">
        <v>2432.223333333333</v>
      </c>
      <c r="G65" s="106">
        <f t="shared" si="0"/>
        <v>7296.669999999998</v>
      </c>
      <c r="H65" s="20"/>
      <c r="I65" s="51">
        <v>2005</v>
      </c>
      <c r="J65" s="35"/>
      <c r="K65" s="41" t="s">
        <v>275</v>
      </c>
      <c r="L65" s="35" t="s">
        <v>152</v>
      </c>
      <c r="M65" s="38" t="s">
        <v>171</v>
      </c>
      <c r="N65" s="38" t="s">
        <v>463</v>
      </c>
      <c r="O65" s="19" t="s">
        <v>464</v>
      </c>
      <c r="P65" s="15"/>
    </row>
    <row r="66" spans="1:16" s="14" customFormat="1" ht="48" customHeight="1">
      <c r="A66" s="16">
        <v>33</v>
      </c>
      <c r="B66" s="38" t="s">
        <v>216</v>
      </c>
      <c r="C66" s="38" t="s">
        <v>102</v>
      </c>
      <c r="D66" s="35" t="s">
        <v>31</v>
      </c>
      <c r="E66" s="35">
        <v>1</v>
      </c>
      <c r="F66" s="54">
        <v>5182.599999999999</v>
      </c>
      <c r="G66" s="106">
        <f t="shared" si="0"/>
        <v>5182.599999999999</v>
      </c>
      <c r="H66" s="20"/>
      <c r="I66" s="51">
        <v>2005</v>
      </c>
      <c r="J66" s="35"/>
      <c r="K66" s="41" t="s">
        <v>275</v>
      </c>
      <c r="L66" s="35" t="s">
        <v>152</v>
      </c>
      <c r="M66" s="38" t="s">
        <v>171</v>
      </c>
      <c r="N66" s="38" t="s">
        <v>463</v>
      </c>
      <c r="O66" s="19" t="s">
        <v>464</v>
      </c>
      <c r="P66" s="15"/>
    </row>
    <row r="67" spans="1:16" s="14" customFormat="1" ht="48" customHeight="1">
      <c r="A67" s="16">
        <v>34</v>
      </c>
      <c r="B67" s="38" t="s">
        <v>217</v>
      </c>
      <c r="C67" s="38" t="s">
        <v>103</v>
      </c>
      <c r="D67" s="35" t="s">
        <v>31</v>
      </c>
      <c r="E67" s="35">
        <v>47</v>
      </c>
      <c r="F67" s="54">
        <v>3288.192127659574</v>
      </c>
      <c r="G67" s="106">
        <f t="shared" si="0"/>
        <v>154545.02999999997</v>
      </c>
      <c r="H67" s="20"/>
      <c r="I67" s="35">
        <v>2007</v>
      </c>
      <c r="J67" s="35"/>
      <c r="K67" s="41" t="s">
        <v>275</v>
      </c>
      <c r="L67" s="35" t="s">
        <v>152</v>
      </c>
      <c r="M67" s="38" t="s">
        <v>171</v>
      </c>
      <c r="N67" s="38" t="s">
        <v>463</v>
      </c>
      <c r="O67" s="19" t="s">
        <v>464</v>
      </c>
      <c r="P67" s="15"/>
    </row>
    <row r="68" spans="1:16" s="14" customFormat="1" ht="48" customHeight="1">
      <c r="A68" s="16">
        <v>35</v>
      </c>
      <c r="B68" s="38" t="s">
        <v>218</v>
      </c>
      <c r="C68" s="38" t="s">
        <v>104</v>
      </c>
      <c r="D68" s="35" t="s">
        <v>31</v>
      </c>
      <c r="E68" s="35">
        <v>14</v>
      </c>
      <c r="F68" s="54">
        <v>3810.452857142857</v>
      </c>
      <c r="G68" s="106">
        <f t="shared" si="0"/>
        <v>53346.34</v>
      </c>
      <c r="H68" s="20"/>
      <c r="I68" s="35">
        <v>2007</v>
      </c>
      <c r="J68" s="35"/>
      <c r="K68" s="41" t="s">
        <v>275</v>
      </c>
      <c r="L68" s="35" t="s">
        <v>152</v>
      </c>
      <c r="M68" s="38" t="s">
        <v>171</v>
      </c>
      <c r="N68" s="38" t="s">
        <v>463</v>
      </c>
      <c r="O68" s="19" t="s">
        <v>464</v>
      </c>
      <c r="P68" s="15"/>
    </row>
    <row r="69" spans="1:16" s="14" customFormat="1" ht="84" customHeight="1">
      <c r="A69" s="16">
        <v>36</v>
      </c>
      <c r="B69" s="38" t="s">
        <v>219</v>
      </c>
      <c r="C69" s="38" t="s">
        <v>105</v>
      </c>
      <c r="D69" s="35" t="s">
        <v>31</v>
      </c>
      <c r="E69" s="35">
        <v>183</v>
      </c>
      <c r="F69" s="54">
        <v>99.99999999999999</v>
      </c>
      <c r="G69" s="106">
        <f t="shared" si="0"/>
        <v>18299.999999999996</v>
      </c>
      <c r="H69" s="20"/>
      <c r="I69" s="51">
        <v>2005</v>
      </c>
      <c r="J69" s="35"/>
      <c r="K69" s="41" t="s">
        <v>275</v>
      </c>
      <c r="L69" s="35" t="s">
        <v>152</v>
      </c>
      <c r="M69" s="38" t="s">
        <v>172</v>
      </c>
      <c r="N69" s="38" t="s">
        <v>463</v>
      </c>
      <c r="O69" s="19" t="s">
        <v>464</v>
      </c>
      <c r="P69" s="15"/>
    </row>
    <row r="70" spans="1:16" s="14" customFormat="1" ht="126.75" customHeight="1">
      <c r="A70" s="16">
        <v>37</v>
      </c>
      <c r="B70" s="38" t="s">
        <v>220</v>
      </c>
      <c r="C70" s="38" t="s">
        <v>92</v>
      </c>
      <c r="D70" s="35" t="s">
        <v>31</v>
      </c>
      <c r="E70" s="35">
        <v>1</v>
      </c>
      <c r="F70" s="54">
        <v>8499.999999999998</v>
      </c>
      <c r="G70" s="106">
        <f t="shared" si="0"/>
        <v>8499.999999999998</v>
      </c>
      <c r="H70" s="20"/>
      <c r="I70" s="35">
        <v>2005</v>
      </c>
      <c r="J70" s="35"/>
      <c r="K70" s="41" t="s">
        <v>275</v>
      </c>
      <c r="L70" s="35" t="s">
        <v>174</v>
      </c>
      <c r="M70" s="38" t="s">
        <v>25</v>
      </c>
      <c r="N70" s="38" t="s">
        <v>173</v>
      </c>
      <c r="O70" s="19" t="s">
        <v>464</v>
      </c>
      <c r="P70" s="15"/>
    </row>
    <row r="71" spans="1:16" s="14" customFormat="1" ht="126.75" customHeight="1">
      <c r="A71" s="16">
        <v>38</v>
      </c>
      <c r="B71" s="38" t="s">
        <v>221</v>
      </c>
      <c r="C71" s="38" t="s">
        <v>91</v>
      </c>
      <c r="D71" s="35" t="s">
        <v>66</v>
      </c>
      <c r="E71" s="35">
        <v>4</v>
      </c>
      <c r="F71" s="54">
        <v>27999.999999999996</v>
      </c>
      <c r="G71" s="106">
        <f t="shared" si="0"/>
        <v>111999.99999999999</v>
      </c>
      <c r="H71" s="20"/>
      <c r="I71" s="35">
        <v>2005</v>
      </c>
      <c r="J71" s="35"/>
      <c r="K71" s="41" t="s">
        <v>275</v>
      </c>
      <c r="L71" s="35" t="s">
        <v>174</v>
      </c>
      <c r="M71" s="38" t="s">
        <v>25</v>
      </c>
      <c r="N71" s="38" t="s">
        <v>173</v>
      </c>
      <c r="O71" s="19" t="s">
        <v>464</v>
      </c>
      <c r="P71" s="15"/>
    </row>
    <row r="72" spans="1:16" s="14" customFormat="1" ht="48" customHeight="1">
      <c r="A72" s="16">
        <v>39</v>
      </c>
      <c r="B72" s="38" t="s">
        <v>222</v>
      </c>
      <c r="C72" s="38" t="s">
        <v>90</v>
      </c>
      <c r="D72" s="35" t="s">
        <v>31</v>
      </c>
      <c r="E72" s="35">
        <v>95</v>
      </c>
      <c r="F72" s="54">
        <v>26.619999999999997</v>
      </c>
      <c r="G72" s="106">
        <f t="shared" si="0"/>
        <v>2528.8999999999996</v>
      </c>
      <c r="H72" s="20"/>
      <c r="I72" s="35">
        <v>2007</v>
      </c>
      <c r="J72" s="35"/>
      <c r="K72" s="41" t="s">
        <v>275</v>
      </c>
      <c r="L72" s="35" t="s">
        <v>152</v>
      </c>
      <c r="M72" s="38" t="s">
        <v>171</v>
      </c>
      <c r="N72" s="38" t="s">
        <v>463</v>
      </c>
      <c r="O72" s="19" t="s">
        <v>26</v>
      </c>
      <c r="P72" s="15"/>
    </row>
    <row r="73" spans="1:16" s="14" customFormat="1" ht="48" customHeight="1">
      <c r="A73" s="16">
        <v>40</v>
      </c>
      <c r="B73" s="38" t="s">
        <v>223</v>
      </c>
      <c r="C73" s="38" t="s">
        <v>89</v>
      </c>
      <c r="D73" s="35" t="s">
        <v>31</v>
      </c>
      <c r="E73" s="35">
        <v>49</v>
      </c>
      <c r="F73" s="54">
        <v>12.746122448979591</v>
      </c>
      <c r="G73" s="106">
        <f t="shared" si="0"/>
        <v>624.56</v>
      </c>
      <c r="H73" s="20"/>
      <c r="I73" s="35">
        <v>2007</v>
      </c>
      <c r="J73" s="35"/>
      <c r="K73" s="41" t="s">
        <v>275</v>
      </c>
      <c r="L73" s="35" t="s">
        <v>152</v>
      </c>
      <c r="M73" s="38" t="s">
        <v>171</v>
      </c>
      <c r="N73" s="38" t="s">
        <v>463</v>
      </c>
      <c r="O73" s="19" t="s">
        <v>464</v>
      </c>
      <c r="P73" s="15"/>
    </row>
    <row r="74" spans="1:16" s="14" customFormat="1" ht="48" customHeight="1">
      <c r="A74" s="16">
        <v>41</v>
      </c>
      <c r="B74" s="38" t="s">
        <v>224</v>
      </c>
      <c r="C74" s="38" t="s">
        <v>88</v>
      </c>
      <c r="D74" s="35" t="s">
        <v>31</v>
      </c>
      <c r="E74" s="35">
        <v>3</v>
      </c>
      <c r="F74" s="54">
        <v>6922.219999999999</v>
      </c>
      <c r="G74" s="106">
        <f t="shared" si="0"/>
        <v>20766.659999999996</v>
      </c>
      <c r="H74" s="20"/>
      <c r="I74" s="35">
        <v>2004</v>
      </c>
      <c r="J74" s="35"/>
      <c r="K74" s="41" t="s">
        <v>275</v>
      </c>
      <c r="L74" s="35" t="s">
        <v>176</v>
      </c>
      <c r="M74" s="38" t="s">
        <v>25</v>
      </c>
      <c r="N74" s="38" t="s">
        <v>175</v>
      </c>
      <c r="O74" s="19" t="s">
        <v>26</v>
      </c>
      <c r="P74" s="15"/>
    </row>
    <row r="75" spans="1:16" s="14" customFormat="1" ht="48" customHeight="1">
      <c r="A75" s="16">
        <v>42</v>
      </c>
      <c r="B75" s="38" t="s">
        <v>225</v>
      </c>
      <c r="C75" s="38" t="s">
        <v>87</v>
      </c>
      <c r="D75" s="35" t="s">
        <v>48</v>
      </c>
      <c r="E75" s="35">
        <v>900</v>
      </c>
      <c r="F75" s="54">
        <v>30.06135555555555</v>
      </c>
      <c r="G75" s="106">
        <f t="shared" si="0"/>
        <v>27055.219999999994</v>
      </c>
      <c r="H75" s="20"/>
      <c r="I75" s="51">
        <v>2005</v>
      </c>
      <c r="J75" s="35"/>
      <c r="K75" s="41" t="s">
        <v>275</v>
      </c>
      <c r="L75" s="35" t="s">
        <v>159</v>
      </c>
      <c r="M75" s="38" t="s">
        <v>158</v>
      </c>
      <c r="N75" s="38" t="s">
        <v>463</v>
      </c>
      <c r="O75" s="19" t="s">
        <v>464</v>
      </c>
      <c r="P75" s="15"/>
    </row>
    <row r="76" spans="1:16" s="14" customFormat="1" ht="48" customHeight="1">
      <c r="A76" s="16">
        <v>43</v>
      </c>
      <c r="B76" s="38" t="s">
        <v>226</v>
      </c>
      <c r="C76" s="38" t="s">
        <v>86</v>
      </c>
      <c r="D76" s="35" t="s">
        <v>31</v>
      </c>
      <c r="E76" s="35">
        <v>12</v>
      </c>
      <c r="F76" s="54">
        <v>2275.305833333333</v>
      </c>
      <c r="G76" s="106">
        <f t="shared" si="0"/>
        <v>27303.669999999995</v>
      </c>
      <c r="H76" s="20"/>
      <c r="I76" s="35">
        <v>2007</v>
      </c>
      <c r="J76" s="35"/>
      <c r="K76" s="41" t="s">
        <v>275</v>
      </c>
      <c r="L76" s="35" t="s">
        <v>152</v>
      </c>
      <c r="M76" s="38" t="s">
        <v>171</v>
      </c>
      <c r="N76" s="38" t="s">
        <v>463</v>
      </c>
      <c r="O76" s="19" t="s">
        <v>464</v>
      </c>
      <c r="P76" s="15"/>
    </row>
    <row r="77" spans="1:16" s="14" customFormat="1" ht="48" customHeight="1">
      <c r="A77" s="16">
        <v>44</v>
      </c>
      <c r="B77" s="38" t="s">
        <v>65</v>
      </c>
      <c r="C77" s="38" t="s">
        <v>74</v>
      </c>
      <c r="D77" s="35" t="s">
        <v>67</v>
      </c>
      <c r="E77" s="35">
        <v>0.05</v>
      </c>
      <c r="F77" s="54">
        <v>833</v>
      </c>
      <c r="G77" s="106">
        <f t="shared" si="0"/>
        <v>41.650000000000006</v>
      </c>
      <c r="H77" s="20"/>
      <c r="I77" s="35">
        <v>2004</v>
      </c>
      <c r="J77" s="35"/>
      <c r="K77" s="41" t="s">
        <v>275</v>
      </c>
      <c r="L77" s="35" t="s">
        <v>148</v>
      </c>
      <c r="M77" s="38" t="s">
        <v>25</v>
      </c>
      <c r="N77" s="38" t="s">
        <v>177</v>
      </c>
      <c r="O77" s="19" t="s">
        <v>26</v>
      </c>
      <c r="P77" s="15"/>
    </row>
    <row r="78" spans="1:16" s="14" customFormat="1" ht="66.75" customHeight="1">
      <c r="A78" s="16">
        <v>45</v>
      </c>
      <c r="B78" s="38" t="s">
        <v>227</v>
      </c>
      <c r="C78" s="38" t="s">
        <v>85</v>
      </c>
      <c r="D78" s="35" t="s">
        <v>31</v>
      </c>
      <c r="E78" s="35">
        <v>3</v>
      </c>
      <c r="F78" s="54">
        <v>26123.529999999995</v>
      </c>
      <c r="G78" s="106">
        <f t="shared" si="0"/>
        <v>78370.58999999998</v>
      </c>
      <c r="H78" s="20"/>
      <c r="I78" s="51">
        <v>2006</v>
      </c>
      <c r="J78" s="35"/>
      <c r="K78" s="41" t="s">
        <v>276</v>
      </c>
      <c r="L78" s="35" t="s">
        <v>178</v>
      </c>
      <c r="M78" s="38" t="s">
        <v>168</v>
      </c>
      <c r="N78" s="38" t="s">
        <v>167</v>
      </c>
      <c r="O78" s="19" t="s">
        <v>26</v>
      </c>
      <c r="P78" s="15"/>
    </row>
    <row r="79" spans="1:16" s="14" customFormat="1" ht="65.25" customHeight="1">
      <c r="A79" s="16">
        <v>46</v>
      </c>
      <c r="B79" s="38" t="s">
        <v>228</v>
      </c>
      <c r="C79" s="38" t="s">
        <v>84</v>
      </c>
      <c r="D79" s="35" t="s">
        <v>31</v>
      </c>
      <c r="E79" s="35">
        <v>3</v>
      </c>
      <c r="F79" s="54">
        <v>1.5999999999999996</v>
      </c>
      <c r="G79" s="106">
        <f t="shared" si="0"/>
        <v>4.799999999999999</v>
      </c>
      <c r="H79" s="20"/>
      <c r="I79" s="51">
        <v>2004</v>
      </c>
      <c r="J79" s="35"/>
      <c r="K79" s="41" t="s">
        <v>276</v>
      </c>
      <c r="L79" s="35" t="s">
        <v>179</v>
      </c>
      <c r="M79" s="38" t="s">
        <v>168</v>
      </c>
      <c r="N79" s="38" t="s">
        <v>167</v>
      </c>
      <c r="O79" s="19" t="s">
        <v>26</v>
      </c>
      <c r="P79" s="15"/>
    </row>
    <row r="80" spans="1:16" s="14" customFormat="1" ht="66" customHeight="1">
      <c r="A80" s="16">
        <v>47</v>
      </c>
      <c r="B80" s="38" t="s">
        <v>229</v>
      </c>
      <c r="C80" s="38" t="s">
        <v>83</v>
      </c>
      <c r="D80" s="35" t="s">
        <v>31</v>
      </c>
      <c r="E80" s="35">
        <v>8</v>
      </c>
      <c r="F80" s="54">
        <v>3934.3999999999996</v>
      </c>
      <c r="G80" s="106">
        <f t="shared" si="0"/>
        <v>31475.199999999997</v>
      </c>
      <c r="H80" s="20"/>
      <c r="I80" s="51">
        <v>2005</v>
      </c>
      <c r="J80" s="35"/>
      <c r="K80" s="41" t="s">
        <v>276</v>
      </c>
      <c r="L80" s="35" t="s">
        <v>152</v>
      </c>
      <c r="M80" s="38" t="s">
        <v>180</v>
      </c>
      <c r="N80" s="38" t="s">
        <v>167</v>
      </c>
      <c r="O80" s="19" t="s">
        <v>26</v>
      </c>
      <c r="P80" s="15"/>
    </row>
    <row r="81" spans="1:16" s="14" customFormat="1" ht="87" customHeight="1">
      <c r="A81" s="16">
        <v>48</v>
      </c>
      <c r="B81" s="38" t="s">
        <v>230</v>
      </c>
      <c r="C81" s="38" t="s">
        <v>106</v>
      </c>
      <c r="D81" s="35" t="s">
        <v>31</v>
      </c>
      <c r="E81" s="35">
        <v>28</v>
      </c>
      <c r="F81" s="54">
        <v>835.8799999999999</v>
      </c>
      <c r="G81" s="106">
        <f t="shared" si="0"/>
        <v>23404.639999999996</v>
      </c>
      <c r="H81" s="20"/>
      <c r="I81" s="51">
        <v>2005</v>
      </c>
      <c r="J81" s="35"/>
      <c r="K81" s="41" t="s">
        <v>276</v>
      </c>
      <c r="L81" s="35" t="s">
        <v>152</v>
      </c>
      <c r="M81" s="38" t="s">
        <v>172</v>
      </c>
      <c r="N81" s="38" t="s">
        <v>167</v>
      </c>
      <c r="O81" s="19" t="s">
        <v>26</v>
      </c>
      <c r="P81" s="15"/>
    </row>
    <row r="82" spans="1:16" s="14" customFormat="1" ht="66" customHeight="1">
      <c r="A82" s="16">
        <v>49</v>
      </c>
      <c r="B82" s="38" t="s">
        <v>231</v>
      </c>
      <c r="C82" s="38" t="s">
        <v>82</v>
      </c>
      <c r="D82" s="35" t="s">
        <v>31</v>
      </c>
      <c r="E82" s="35">
        <v>36</v>
      </c>
      <c r="F82" s="54">
        <v>1669.9999999999998</v>
      </c>
      <c r="G82" s="106">
        <f t="shared" si="0"/>
        <v>60119.99999999999</v>
      </c>
      <c r="H82" s="20"/>
      <c r="I82" s="51">
        <v>2006</v>
      </c>
      <c r="J82" s="35"/>
      <c r="K82" s="41" t="s">
        <v>276</v>
      </c>
      <c r="L82" s="35" t="s">
        <v>178</v>
      </c>
      <c r="M82" s="38" t="s">
        <v>168</v>
      </c>
      <c r="N82" s="38" t="s">
        <v>167</v>
      </c>
      <c r="O82" s="19" t="s">
        <v>26</v>
      </c>
      <c r="P82" s="15"/>
    </row>
    <row r="83" spans="1:16" s="14" customFormat="1" ht="66.75" customHeight="1">
      <c r="A83" s="16">
        <v>50</v>
      </c>
      <c r="B83" s="38" t="s">
        <v>232</v>
      </c>
      <c r="C83" s="38" t="s">
        <v>81</v>
      </c>
      <c r="D83" s="35" t="s">
        <v>31</v>
      </c>
      <c r="E83" s="35">
        <v>10</v>
      </c>
      <c r="F83" s="54">
        <v>225.28999999999996</v>
      </c>
      <c r="G83" s="106">
        <f t="shared" si="0"/>
        <v>2252.8999999999996</v>
      </c>
      <c r="H83" s="20"/>
      <c r="I83" s="51">
        <v>2007</v>
      </c>
      <c r="J83" s="35"/>
      <c r="K83" s="41" t="s">
        <v>276</v>
      </c>
      <c r="L83" s="35" t="s">
        <v>178</v>
      </c>
      <c r="M83" s="38" t="s">
        <v>168</v>
      </c>
      <c r="N83" s="38" t="s">
        <v>469</v>
      </c>
      <c r="O83" s="19" t="s">
        <v>464</v>
      </c>
      <c r="P83" s="15"/>
    </row>
    <row r="84" spans="1:16" s="14" customFormat="1" ht="69.75" customHeight="1">
      <c r="A84" s="16">
        <v>51</v>
      </c>
      <c r="B84" s="38" t="s">
        <v>233</v>
      </c>
      <c r="C84" s="38" t="s">
        <v>80</v>
      </c>
      <c r="D84" s="35" t="s">
        <v>31</v>
      </c>
      <c r="E84" s="35">
        <v>18</v>
      </c>
      <c r="F84" s="54">
        <v>3987.6499999999996</v>
      </c>
      <c r="G84" s="106">
        <f t="shared" si="0"/>
        <v>71777.7</v>
      </c>
      <c r="H84" s="20"/>
      <c r="I84" s="51">
        <v>2007</v>
      </c>
      <c r="J84" s="35"/>
      <c r="K84" s="41" t="s">
        <v>276</v>
      </c>
      <c r="L84" s="35" t="s">
        <v>178</v>
      </c>
      <c r="M84" s="38" t="s">
        <v>168</v>
      </c>
      <c r="N84" s="38" t="s">
        <v>167</v>
      </c>
      <c r="O84" s="19" t="s">
        <v>26</v>
      </c>
      <c r="P84" s="15"/>
    </row>
    <row r="85" spans="1:16" s="14" customFormat="1" ht="58.5" customHeight="1">
      <c r="A85" s="16">
        <v>52</v>
      </c>
      <c r="B85" s="38" t="s">
        <v>234</v>
      </c>
      <c r="C85" s="38" t="s">
        <v>79</v>
      </c>
      <c r="D85" s="35" t="s">
        <v>31</v>
      </c>
      <c r="E85" s="35">
        <v>1</v>
      </c>
      <c r="F85" s="54">
        <v>1757.8099999999997</v>
      </c>
      <c r="G85" s="106">
        <f t="shared" si="0"/>
        <v>1757.8099999999997</v>
      </c>
      <c r="H85" s="20"/>
      <c r="I85" s="35">
        <v>2005</v>
      </c>
      <c r="J85" s="35"/>
      <c r="K85" s="41" t="s">
        <v>276</v>
      </c>
      <c r="L85" s="35" t="s">
        <v>152</v>
      </c>
      <c r="M85" s="38" t="s">
        <v>181</v>
      </c>
      <c r="N85" s="38" t="s">
        <v>167</v>
      </c>
      <c r="O85" s="19" t="s">
        <v>26</v>
      </c>
      <c r="P85" s="15"/>
    </row>
    <row r="86" spans="1:16" s="14" customFormat="1" ht="60.75" customHeight="1">
      <c r="A86" s="16">
        <v>53</v>
      </c>
      <c r="B86" s="38" t="s">
        <v>235</v>
      </c>
      <c r="C86" s="38" t="s">
        <v>78</v>
      </c>
      <c r="D86" s="35" t="s">
        <v>31</v>
      </c>
      <c r="E86" s="35">
        <v>462</v>
      </c>
      <c r="F86" s="54">
        <v>15.999999999999998</v>
      </c>
      <c r="G86" s="106">
        <f t="shared" si="0"/>
        <v>7391.999999999999</v>
      </c>
      <c r="H86" s="20"/>
      <c r="I86" s="51">
        <v>2007</v>
      </c>
      <c r="J86" s="35"/>
      <c r="K86" s="41" t="s">
        <v>276</v>
      </c>
      <c r="L86" s="35" t="s">
        <v>178</v>
      </c>
      <c r="M86" s="38" t="s">
        <v>168</v>
      </c>
      <c r="N86" s="38" t="s">
        <v>167</v>
      </c>
      <c r="O86" s="19" t="s">
        <v>26</v>
      </c>
      <c r="P86" s="15"/>
    </row>
    <row r="87" spans="1:16" s="14" customFormat="1" ht="60.75" customHeight="1">
      <c r="A87" s="16">
        <v>54</v>
      </c>
      <c r="B87" s="38" t="s">
        <v>236</v>
      </c>
      <c r="C87" s="38" t="s">
        <v>77</v>
      </c>
      <c r="D87" s="35" t="s">
        <v>31</v>
      </c>
      <c r="E87" s="35">
        <v>1</v>
      </c>
      <c r="F87" s="54">
        <v>53.97999999999999</v>
      </c>
      <c r="G87" s="106">
        <f t="shared" si="0"/>
        <v>53.97999999999999</v>
      </c>
      <c r="H87" s="20"/>
      <c r="I87" s="51">
        <v>2003</v>
      </c>
      <c r="J87" s="35"/>
      <c r="K87" s="41" t="s">
        <v>276</v>
      </c>
      <c r="L87" s="35" t="s">
        <v>152</v>
      </c>
      <c r="M87" s="38" t="s">
        <v>180</v>
      </c>
      <c r="N87" s="38" t="s">
        <v>167</v>
      </c>
      <c r="O87" s="19" t="s">
        <v>26</v>
      </c>
      <c r="P87" s="15"/>
    </row>
    <row r="88" spans="1:16" s="14" customFormat="1" ht="72" customHeight="1">
      <c r="A88" s="16">
        <v>55</v>
      </c>
      <c r="B88" s="38" t="s">
        <v>237</v>
      </c>
      <c r="C88" s="38" t="s">
        <v>76</v>
      </c>
      <c r="D88" s="35" t="s">
        <v>31</v>
      </c>
      <c r="E88" s="35">
        <v>10</v>
      </c>
      <c r="F88" s="54">
        <v>218.69999999999996</v>
      </c>
      <c r="G88" s="106">
        <f t="shared" si="0"/>
        <v>2186.9999999999995</v>
      </c>
      <c r="H88" s="20"/>
      <c r="I88" s="51">
        <v>2004</v>
      </c>
      <c r="J88" s="35"/>
      <c r="K88" s="41" t="s">
        <v>276</v>
      </c>
      <c r="L88" s="35" t="s">
        <v>182</v>
      </c>
      <c r="M88" s="38" t="s">
        <v>149</v>
      </c>
      <c r="N88" s="38" t="s">
        <v>167</v>
      </c>
      <c r="O88" s="19" t="s">
        <v>26</v>
      </c>
      <c r="P88" s="15"/>
    </row>
    <row r="89" spans="1:16" s="14" customFormat="1" ht="66.75" customHeight="1">
      <c r="A89" s="16">
        <v>56</v>
      </c>
      <c r="B89" s="38" t="s">
        <v>238</v>
      </c>
      <c r="C89" s="38" t="s">
        <v>75</v>
      </c>
      <c r="D89" s="35" t="s">
        <v>31</v>
      </c>
      <c r="E89" s="35">
        <v>1</v>
      </c>
      <c r="F89" s="54">
        <v>1984.9499999999998</v>
      </c>
      <c r="G89" s="106">
        <f t="shared" si="0"/>
        <v>1984.9499999999998</v>
      </c>
      <c r="H89" s="20"/>
      <c r="I89" s="51">
        <v>2004</v>
      </c>
      <c r="J89" s="35"/>
      <c r="K89" s="41" t="s">
        <v>276</v>
      </c>
      <c r="L89" s="35" t="s">
        <v>182</v>
      </c>
      <c r="M89" s="38" t="s">
        <v>149</v>
      </c>
      <c r="N89" s="38" t="s">
        <v>167</v>
      </c>
      <c r="O89" s="19" t="s">
        <v>26</v>
      </c>
      <c r="P89" s="15"/>
    </row>
    <row r="90" spans="1:16" s="14" customFormat="1" ht="63" customHeight="1">
      <c r="A90" s="16">
        <v>57</v>
      </c>
      <c r="B90" s="38" t="s">
        <v>239</v>
      </c>
      <c r="C90" s="38" t="s">
        <v>107</v>
      </c>
      <c r="D90" s="35" t="s">
        <v>31</v>
      </c>
      <c r="E90" s="35">
        <v>7</v>
      </c>
      <c r="F90" s="54">
        <v>1.5999999999999996</v>
      </c>
      <c r="G90" s="106">
        <f t="shared" si="0"/>
        <v>11.199999999999998</v>
      </c>
      <c r="H90" s="20"/>
      <c r="I90" s="51">
        <v>2005</v>
      </c>
      <c r="J90" s="35"/>
      <c r="K90" s="41" t="s">
        <v>276</v>
      </c>
      <c r="L90" s="35" t="s">
        <v>152</v>
      </c>
      <c r="M90" s="38" t="s">
        <v>180</v>
      </c>
      <c r="N90" s="38" t="s">
        <v>167</v>
      </c>
      <c r="O90" s="19" t="s">
        <v>26</v>
      </c>
      <c r="P90" s="15"/>
    </row>
    <row r="91" spans="1:16" s="14" customFormat="1" ht="70.5" customHeight="1">
      <c r="A91" s="16">
        <v>58</v>
      </c>
      <c r="B91" s="38" t="s">
        <v>240</v>
      </c>
      <c r="C91" s="38" t="s">
        <v>108</v>
      </c>
      <c r="D91" s="35" t="s">
        <v>31</v>
      </c>
      <c r="E91" s="35">
        <v>30</v>
      </c>
      <c r="F91" s="54">
        <v>13.799999999999997</v>
      </c>
      <c r="G91" s="106">
        <f t="shared" si="0"/>
        <v>413.9999999999999</v>
      </c>
      <c r="H91" s="20"/>
      <c r="I91" s="51">
        <v>2004</v>
      </c>
      <c r="J91" s="35"/>
      <c r="K91" s="41" t="s">
        <v>276</v>
      </c>
      <c r="L91" s="35" t="s">
        <v>179</v>
      </c>
      <c r="M91" s="38" t="s">
        <v>154</v>
      </c>
      <c r="N91" s="38" t="s">
        <v>469</v>
      </c>
      <c r="O91" s="19" t="s">
        <v>464</v>
      </c>
      <c r="P91" s="15"/>
    </row>
    <row r="92" spans="1:16" s="14" customFormat="1" ht="65.25" customHeight="1">
      <c r="A92" s="16">
        <v>59</v>
      </c>
      <c r="B92" s="38" t="s">
        <v>241</v>
      </c>
      <c r="C92" s="38" t="s">
        <v>109</v>
      </c>
      <c r="D92" s="35" t="s">
        <v>31</v>
      </c>
      <c r="E92" s="35">
        <v>6</v>
      </c>
      <c r="F92" s="54">
        <v>136.20999999999998</v>
      </c>
      <c r="G92" s="106">
        <f t="shared" si="0"/>
        <v>817.2599999999999</v>
      </c>
      <c r="H92" s="20"/>
      <c r="I92" s="51">
        <v>2004</v>
      </c>
      <c r="J92" s="35"/>
      <c r="K92" s="41" t="s">
        <v>276</v>
      </c>
      <c r="L92" s="35" t="s">
        <v>179</v>
      </c>
      <c r="M92" s="38" t="s">
        <v>154</v>
      </c>
      <c r="N92" s="38" t="s">
        <v>469</v>
      </c>
      <c r="O92" s="19" t="s">
        <v>26</v>
      </c>
      <c r="P92" s="15"/>
    </row>
    <row r="93" spans="1:16" s="14" customFormat="1" ht="66.75" customHeight="1">
      <c r="A93" s="16">
        <v>60</v>
      </c>
      <c r="B93" s="38" t="s">
        <v>242</v>
      </c>
      <c r="C93" s="38" t="s">
        <v>110</v>
      </c>
      <c r="D93" s="35" t="s">
        <v>31</v>
      </c>
      <c r="E93" s="35">
        <v>1005</v>
      </c>
      <c r="F93" s="54">
        <v>0.49253731343283574</v>
      </c>
      <c r="G93" s="106">
        <f t="shared" si="0"/>
        <v>494.99999999999994</v>
      </c>
      <c r="H93" s="20"/>
      <c r="I93" s="51">
        <v>2004</v>
      </c>
      <c r="J93" s="35"/>
      <c r="K93" s="41" t="s">
        <v>276</v>
      </c>
      <c r="L93" s="35" t="s">
        <v>179</v>
      </c>
      <c r="M93" s="38" t="s">
        <v>149</v>
      </c>
      <c r="N93" s="38" t="s">
        <v>469</v>
      </c>
      <c r="O93" s="19" t="s">
        <v>26</v>
      </c>
      <c r="P93" s="15"/>
    </row>
    <row r="94" spans="1:16" s="14" customFormat="1" ht="64.5" customHeight="1">
      <c r="A94" s="16">
        <v>61</v>
      </c>
      <c r="B94" s="38" t="s">
        <v>243</v>
      </c>
      <c r="C94" s="38" t="s">
        <v>111</v>
      </c>
      <c r="D94" s="35" t="s">
        <v>31</v>
      </c>
      <c r="E94" s="35">
        <v>8</v>
      </c>
      <c r="F94" s="54">
        <v>268.60999999999996</v>
      </c>
      <c r="G94" s="106">
        <f t="shared" si="0"/>
        <v>2148.8799999999997</v>
      </c>
      <c r="H94" s="20"/>
      <c r="I94" s="51">
        <v>2007</v>
      </c>
      <c r="J94" s="35"/>
      <c r="K94" s="41" t="s">
        <v>276</v>
      </c>
      <c r="L94" s="35" t="s">
        <v>178</v>
      </c>
      <c r="M94" s="38" t="s">
        <v>168</v>
      </c>
      <c r="N94" s="38" t="s">
        <v>469</v>
      </c>
      <c r="O94" s="19" t="s">
        <v>26</v>
      </c>
      <c r="P94" s="15"/>
    </row>
    <row r="95" spans="1:16" s="14" customFormat="1" ht="76.5" customHeight="1">
      <c r="A95" s="16">
        <v>62</v>
      </c>
      <c r="B95" s="38" t="s">
        <v>244</v>
      </c>
      <c r="C95" s="38" t="s">
        <v>112</v>
      </c>
      <c r="D95" s="35" t="s">
        <v>48</v>
      </c>
      <c r="E95" s="35">
        <v>950</v>
      </c>
      <c r="F95" s="54">
        <v>33.92551578947368</v>
      </c>
      <c r="G95" s="106">
        <f t="shared" si="0"/>
        <v>32229.239999999994</v>
      </c>
      <c r="H95" s="20"/>
      <c r="I95" s="35"/>
      <c r="J95" s="35" t="s">
        <v>183</v>
      </c>
      <c r="K95" s="41" t="s">
        <v>276</v>
      </c>
      <c r="L95" s="35" t="s">
        <v>150</v>
      </c>
      <c r="M95" s="38" t="s">
        <v>184</v>
      </c>
      <c r="N95" s="38" t="s">
        <v>185</v>
      </c>
      <c r="O95" s="19" t="s">
        <v>26</v>
      </c>
      <c r="P95" s="15"/>
    </row>
    <row r="96" spans="1:16" s="14" customFormat="1" ht="69.75" customHeight="1">
      <c r="A96" s="16">
        <v>63</v>
      </c>
      <c r="B96" s="38" t="s">
        <v>245</v>
      </c>
      <c r="C96" s="38" t="s">
        <v>113</v>
      </c>
      <c r="D96" s="35" t="s">
        <v>48</v>
      </c>
      <c r="E96" s="35">
        <v>171.8</v>
      </c>
      <c r="F96" s="54">
        <v>97.76001164144353</v>
      </c>
      <c r="G96" s="106">
        <f t="shared" si="0"/>
        <v>16795.17</v>
      </c>
      <c r="H96" s="20"/>
      <c r="I96" s="35">
        <v>2007</v>
      </c>
      <c r="J96" s="35"/>
      <c r="K96" s="41" t="s">
        <v>276</v>
      </c>
      <c r="L96" s="35" t="s">
        <v>150</v>
      </c>
      <c r="M96" s="38" t="s">
        <v>149</v>
      </c>
      <c r="N96" s="38" t="s">
        <v>469</v>
      </c>
      <c r="O96" s="19" t="s">
        <v>26</v>
      </c>
      <c r="P96" s="15"/>
    </row>
    <row r="97" spans="1:16" s="14" customFormat="1" ht="73.5" customHeight="1">
      <c r="A97" s="16">
        <v>64</v>
      </c>
      <c r="B97" s="38" t="s">
        <v>246</v>
      </c>
      <c r="C97" s="38" t="s">
        <v>114</v>
      </c>
      <c r="D97" s="35" t="s">
        <v>68</v>
      </c>
      <c r="E97" s="35">
        <v>1</v>
      </c>
      <c r="F97" s="54">
        <v>1122.58</v>
      </c>
      <c r="G97" s="106">
        <f t="shared" si="0"/>
        <v>1122.58</v>
      </c>
      <c r="H97" s="20"/>
      <c r="I97" s="35"/>
      <c r="J97" s="35"/>
      <c r="K97" s="41" t="s">
        <v>276</v>
      </c>
      <c r="L97" s="35" t="s">
        <v>186</v>
      </c>
      <c r="M97" s="38" t="s">
        <v>170</v>
      </c>
      <c r="N97" s="38" t="s">
        <v>469</v>
      </c>
      <c r="O97" s="19" t="s">
        <v>26</v>
      </c>
      <c r="P97" s="15"/>
    </row>
    <row r="98" spans="1:16" s="14" customFormat="1" ht="61.5" customHeight="1">
      <c r="A98" s="16">
        <v>65</v>
      </c>
      <c r="B98" s="38" t="s">
        <v>247</v>
      </c>
      <c r="C98" s="38" t="s">
        <v>115</v>
      </c>
      <c r="D98" s="35" t="s">
        <v>31</v>
      </c>
      <c r="E98" s="35">
        <v>15</v>
      </c>
      <c r="F98" s="54">
        <v>524.0699999999999</v>
      </c>
      <c r="G98" s="106">
        <f t="shared" si="0"/>
        <v>7861.049999999999</v>
      </c>
      <c r="H98" s="20"/>
      <c r="I98" s="35">
        <v>2007</v>
      </c>
      <c r="J98" s="35"/>
      <c r="K98" s="41" t="s">
        <v>276</v>
      </c>
      <c r="L98" s="35" t="s">
        <v>152</v>
      </c>
      <c r="M98" s="38" t="s">
        <v>171</v>
      </c>
      <c r="N98" s="38" t="s">
        <v>469</v>
      </c>
      <c r="O98" s="19" t="s">
        <v>26</v>
      </c>
      <c r="P98" s="15"/>
    </row>
    <row r="99" spans="1:16" s="14" customFormat="1" ht="64.5" customHeight="1">
      <c r="A99" s="16">
        <v>66</v>
      </c>
      <c r="B99" s="38" t="s">
        <v>248</v>
      </c>
      <c r="C99" s="38" t="s">
        <v>116</v>
      </c>
      <c r="D99" s="35" t="s">
        <v>31</v>
      </c>
      <c r="E99" s="35">
        <v>2</v>
      </c>
      <c r="F99" s="54">
        <v>421503.01499999996</v>
      </c>
      <c r="G99" s="106">
        <f aca="true" t="shared" si="1" ref="G99:G146">E99*F99</f>
        <v>843006.0299999999</v>
      </c>
      <c r="H99" s="20"/>
      <c r="I99" s="35"/>
      <c r="J99" s="35"/>
      <c r="K99" s="41" t="s">
        <v>276</v>
      </c>
      <c r="L99" s="35" t="s">
        <v>182</v>
      </c>
      <c r="M99" s="38" t="s">
        <v>149</v>
      </c>
      <c r="N99" s="38" t="s">
        <v>469</v>
      </c>
      <c r="O99" s="19" t="s">
        <v>26</v>
      </c>
      <c r="P99" s="15"/>
    </row>
    <row r="100" spans="1:16" s="14" customFormat="1" ht="65.25" customHeight="1">
      <c r="A100" s="16">
        <v>67</v>
      </c>
      <c r="B100" s="38" t="s">
        <v>249</v>
      </c>
      <c r="C100" s="38" t="s">
        <v>117</v>
      </c>
      <c r="D100" s="35" t="s">
        <v>31</v>
      </c>
      <c r="E100" s="35">
        <v>10</v>
      </c>
      <c r="F100" s="54">
        <v>4883.6399999999985</v>
      </c>
      <c r="G100" s="106">
        <f t="shared" si="1"/>
        <v>48836.39999999999</v>
      </c>
      <c r="H100" s="20"/>
      <c r="I100" s="51">
        <v>2007</v>
      </c>
      <c r="J100" s="35"/>
      <c r="K100" s="41" t="s">
        <v>276</v>
      </c>
      <c r="L100" s="35" t="s">
        <v>188</v>
      </c>
      <c r="M100" s="38" t="s">
        <v>187</v>
      </c>
      <c r="N100" s="38" t="s">
        <v>469</v>
      </c>
      <c r="O100" s="19" t="s">
        <v>26</v>
      </c>
      <c r="P100" s="15"/>
    </row>
    <row r="101" spans="1:16" s="14" customFormat="1" ht="64.5" customHeight="1">
      <c r="A101" s="16">
        <v>68</v>
      </c>
      <c r="B101" s="38" t="s">
        <v>250</v>
      </c>
      <c r="C101" s="38" t="s">
        <v>118</v>
      </c>
      <c r="D101" s="35" t="s">
        <v>31</v>
      </c>
      <c r="E101" s="35">
        <v>10</v>
      </c>
      <c r="F101" s="54">
        <v>1784.7599999999998</v>
      </c>
      <c r="G101" s="106">
        <f t="shared" si="1"/>
        <v>17847.6</v>
      </c>
      <c r="H101" s="20"/>
      <c r="I101" s="51">
        <v>2007</v>
      </c>
      <c r="J101" s="35"/>
      <c r="K101" s="41" t="s">
        <v>276</v>
      </c>
      <c r="L101" s="35" t="s">
        <v>460</v>
      </c>
      <c r="M101" s="38" t="s">
        <v>187</v>
      </c>
      <c r="N101" s="38" t="s">
        <v>469</v>
      </c>
      <c r="O101" s="19" t="s">
        <v>26</v>
      </c>
      <c r="P101" s="15"/>
    </row>
    <row r="102" spans="1:16" s="14" customFormat="1" ht="63" customHeight="1">
      <c r="A102" s="16">
        <v>69</v>
      </c>
      <c r="B102" s="38" t="s">
        <v>251</v>
      </c>
      <c r="C102" s="38" t="s">
        <v>119</v>
      </c>
      <c r="D102" s="35" t="s">
        <v>31</v>
      </c>
      <c r="E102" s="35">
        <v>300</v>
      </c>
      <c r="F102" s="54">
        <v>178.45999999999998</v>
      </c>
      <c r="G102" s="106">
        <f t="shared" si="1"/>
        <v>53537.99999999999</v>
      </c>
      <c r="H102" s="20"/>
      <c r="I102" s="51">
        <v>2006</v>
      </c>
      <c r="J102" s="35"/>
      <c r="K102" s="41" t="s">
        <v>276</v>
      </c>
      <c r="L102" s="35" t="s">
        <v>152</v>
      </c>
      <c r="M102" s="38" t="s">
        <v>168</v>
      </c>
      <c r="N102" s="38" t="s">
        <v>469</v>
      </c>
      <c r="O102" s="19" t="s">
        <v>26</v>
      </c>
      <c r="P102" s="15"/>
    </row>
    <row r="103" spans="1:16" s="14" customFormat="1" ht="48" customHeight="1">
      <c r="A103" s="16">
        <v>70</v>
      </c>
      <c r="B103" s="38" t="s">
        <v>69</v>
      </c>
      <c r="C103" s="38" t="s">
        <v>120</v>
      </c>
      <c r="D103" s="35" t="s">
        <v>72</v>
      </c>
      <c r="E103" s="35">
        <v>474</v>
      </c>
      <c r="F103" s="54">
        <v>10.086181434599155</v>
      </c>
      <c r="G103" s="106">
        <f t="shared" si="1"/>
        <v>4780.849999999999</v>
      </c>
      <c r="H103" s="20"/>
      <c r="I103" s="35">
        <v>2006</v>
      </c>
      <c r="J103" s="35" t="s">
        <v>145</v>
      </c>
      <c r="K103" s="41" t="s">
        <v>277</v>
      </c>
      <c r="L103" s="35" t="s">
        <v>148</v>
      </c>
      <c r="M103" s="38" t="s">
        <v>25</v>
      </c>
      <c r="N103" s="38" t="s">
        <v>189</v>
      </c>
      <c r="O103" s="19" t="s">
        <v>26</v>
      </c>
      <c r="P103" s="15"/>
    </row>
    <row r="104" spans="1:16" s="14" customFormat="1" ht="90" customHeight="1">
      <c r="A104" s="16">
        <v>71</v>
      </c>
      <c r="B104" s="38" t="s">
        <v>252</v>
      </c>
      <c r="C104" s="38" t="s">
        <v>121</v>
      </c>
      <c r="D104" s="35" t="s">
        <v>31</v>
      </c>
      <c r="E104" s="35">
        <v>29</v>
      </c>
      <c r="F104" s="54">
        <v>589.17</v>
      </c>
      <c r="G104" s="106">
        <f t="shared" si="1"/>
        <v>17085.93</v>
      </c>
      <c r="H104" s="20"/>
      <c r="I104" s="51">
        <v>2007</v>
      </c>
      <c r="J104" s="35"/>
      <c r="K104" s="41" t="s">
        <v>277</v>
      </c>
      <c r="L104" s="35" t="s">
        <v>148</v>
      </c>
      <c r="M104" s="38" t="s">
        <v>465</v>
      </c>
      <c r="N104" s="38" t="s">
        <v>466</v>
      </c>
      <c r="O104" s="19" t="s">
        <v>26</v>
      </c>
      <c r="P104" s="15"/>
    </row>
    <row r="105" spans="1:16" s="14" customFormat="1" ht="66.75" customHeight="1">
      <c r="A105" s="16">
        <v>72</v>
      </c>
      <c r="B105" s="38" t="s">
        <v>253</v>
      </c>
      <c r="C105" s="38" t="s">
        <v>122</v>
      </c>
      <c r="D105" s="35" t="s">
        <v>31</v>
      </c>
      <c r="E105" s="35">
        <v>10</v>
      </c>
      <c r="F105" s="54">
        <v>18288.699999999997</v>
      </c>
      <c r="G105" s="106">
        <f t="shared" si="1"/>
        <v>182886.99999999997</v>
      </c>
      <c r="H105" s="20"/>
      <c r="I105" s="51">
        <v>2001</v>
      </c>
      <c r="J105" s="35"/>
      <c r="K105" s="41" t="s">
        <v>273</v>
      </c>
      <c r="L105" s="35" t="s">
        <v>159</v>
      </c>
      <c r="M105" s="38" t="s">
        <v>158</v>
      </c>
      <c r="N105" s="38" t="s">
        <v>463</v>
      </c>
      <c r="O105" s="19" t="s">
        <v>26</v>
      </c>
      <c r="P105" s="15"/>
    </row>
    <row r="106" spans="1:16" s="14" customFormat="1" ht="65.25" customHeight="1">
      <c r="A106" s="16">
        <v>73</v>
      </c>
      <c r="B106" s="38" t="s">
        <v>254</v>
      </c>
      <c r="C106" s="38" t="s">
        <v>123</v>
      </c>
      <c r="D106" s="35" t="s">
        <v>31</v>
      </c>
      <c r="E106" s="35">
        <v>5</v>
      </c>
      <c r="F106" s="54">
        <v>7.999999999999998</v>
      </c>
      <c r="G106" s="106">
        <f t="shared" si="1"/>
        <v>39.99999999999999</v>
      </c>
      <c r="H106" s="20"/>
      <c r="I106" s="51">
        <v>2003</v>
      </c>
      <c r="J106" s="35"/>
      <c r="K106" s="41" t="s">
        <v>273</v>
      </c>
      <c r="L106" s="35" t="s">
        <v>159</v>
      </c>
      <c r="M106" s="38" t="s">
        <v>158</v>
      </c>
      <c r="N106" s="38" t="s">
        <v>469</v>
      </c>
      <c r="O106" s="19" t="s">
        <v>26</v>
      </c>
      <c r="P106" s="15"/>
    </row>
    <row r="107" spans="1:16" s="14" customFormat="1" ht="63" customHeight="1">
      <c r="A107" s="16">
        <v>74</v>
      </c>
      <c r="B107" s="38" t="s">
        <v>255</v>
      </c>
      <c r="C107" s="38" t="s">
        <v>124</v>
      </c>
      <c r="D107" s="35" t="s">
        <v>31</v>
      </c>
      <c r="E107" s="35">
        <v>6</v>
      </c>
      <c r="F107" s="54">
        <v>2708.6699999999996</v>
      </c>
      <c r="G107" s="106">
        <f t="shared" si="1"/>
        <v>16252.019999999997</v>
      </c>
      <c r="H107" s="20"/>
      <c r="I107" s="51">
        <v>2004</v>
      </c>
      <c r="J107" s="35"/>
      <c r="K107" s="41" t="s">
        <v>273</v>
      </c>
      <c r="L107" s="35" t="s">
        <v>159</v>
      </c>
      <c r="M107" s="38" t="s">
        <v>158</v>
      </c>
      <c r="N107" s="38" t="s">
        <v>469</v>
      </c>
      <c r="O107" s="19" t="s">
        <v>464</v>
      </c>
      <c r="P107" s="15"/>
    </row>
    <row r="108" spans="1:16" s="14" customFormat="1" ht="61.5" customHeight="1">
      <c r="A108" s="16">
        <v>75</v>
      </c>
      <c r="B108" s="38" t="s">
        <v>256</v>
      </c>
      <c r="C108" s="38" t="s">
        <v>125</v>
      </c>
      <c r="D108" s="35" t="s">
        <v>31</v>
      </c>
      <c r="E108" s="35">
        <v>14</v>
      </c>
      <c r="F108" s="54">
        <v>620.7499999999999</v>
      </c>
      <c r="G108" s="106">
        <f t="shared" si="1"/>
        <v>8690.499999999998</v>
      </c>
      <c r="H108" s="20"/>
      <c r="I108" s="51">
        <v>2005</v>
      </c>
      <c r="J108" s="35"/>
      <c r="K108" s="41" t="s">
        <v>273</v>
      </c>
      <c r="L108" s="35" t="s">
        <v>159</v>
      </c>
      <c r="M108" s="38" t="s">
        <v>158</v>
      </c>
      <c r="N108" s="38" t="s">
        <v>469</v>
      </c>
      <c r="O108" s="19" t="s">
        <v>26</v>
      </c>
      <c r="P108" s="15"/>
    </row>
    <row r="109" spans="1:16" s="14" customFormat="1" ht="66.75" customHeight="1">
      <c r="A109" s="16">
        <v>76</v>
      </c>
      <c r="B109" s="38" t="s">
        <v>257</v>
      </c>
      <c r="C109" s="38" t="s">
        <v>126</v>
      </c>
      <c r="D109" s="35" t="s">
        <v>31</v>
      </c>
      <c r="E109" s="35">
        <v>9</v>
      </c>
      <c r="F109" s="54">
        <v>18.499999999999996</v>
      </c>
      <c r="G109" s="106">
        <f t="shared" si="1"/>
        <v>166.49999999999997</v>
      </c>
      <c r="H109" s="20"/>
      <c r="I109" s="51">
        <v>2002</v>
      </c>
      <c r="J109" s="35"/>
      <c r="K109" s="41" t="s">
        <v>273</v>
      </c>
      <c r="L109" s="35" t="s">
        <v>159</v>
      </c>
      <c r="M109" s="38" t="s">
        <v>158</v>
      </c>
      <c r="N109" s="38" t="s">
        <v>469</v>
      </c>
      <c r="O109" s="19" t="s">
        <v>464</v>
      </c>
      <c r="P109" s="15"/>
    </row>
    <row r="110" spans="1:16" s="14" customFormat="1" ht="61.5" customHeight="1">
      <c r="A110" s="16">
        <v>77</v>
      </c>
      <c r="B110" s="38" t="s">
        <v>258</v>
      </c>
      <c r="C110" s="38" t="s">
        <v>127</v>
      </c>
      <c r="D110" s="35" t="s">
        <v>31</v>
      </c>
      <c r="E110" s="35">
        <v>1</v>
      </c>
      <c r="F110" s="54">
        <v>4785.44</v>
      </c>
      <c r="G110" s="106">
        <f t="shared" si="1"/>
        <v>4785.44</v>
      </c>
      <c r="H110" s="20"/>
      <c r="I110" s="51">
        <v>2004</v>
      </c>
      <c r="J110" s="35"/>
      <c r="K110" s="41" t="s">
        <v>273</v>
      </c>
      <c r="L110" s="35" t="s">
        <v>159</v>
      </c>
      <c r="M110" s="38" t="s">
        <v>158</v>
      </c>
      <c r="N110" s="38" t="s">
        <v>167</v>
      </c>
      <c r="O110" s="19" t="s">
        <v>464</v>
      </c>
      <c r="P110" s="15"/>
    </row>
    <row r="111" spans="1:16" s="14" customFormat="1" ht="48" customHeight="1">
      <c r="A111" s="16">
        <v>78</v>
      </c>
      <c r="B111" s="38" t="s">
        <v>73</v>
      </c>
      <c r="C111" s="38" t="s">
        <v>128</v>
      </c>
      <c r="D111" s="35" t="s">
        <v>66</v>
      </c>
      <c r="E111" s="35">
        <v>19</v>
      </c>
      <c r="F111" s="54">
        <v>848.3599999999999</v>
      </c>
      <c r="G111" s="106">
        <f t="shared" si="1"/>
        <v>16118.839999999998</v>
      </c>
      <c r="H111" s="20"/>
      <c r="I111" s="51">
        <v>2003</v>
      </c>
      <c r="J111" s="35"/>
      <c r="K111" s="41" t="s">
        <v>269</v>
      </c>
      <c r="L111" s="35" t="s">
        <v>159</v>
      </c>
      <c r="M111" s="38" t="s">
        <v>158</v>
      </c>
      <c r="N111" s="38" t="s">
        <v>470</v>
      </c>
      <c r="O111" s="19" t="s">
        <v>26</v>
      </c>
      <c r="P111" s="15"/>
    </row>
    <row r="112" spans="1:16" s="14" customFormat="1" ht="63" customHeight="1">
      <c r="A112" s="16">
        <v>79</v>
      </c>
      <c r="B112" s="38" t="s">
        <v>259</v>
      </c>
      <c r="C112" s="38" t="s">
        <v>129</v>
      </c>
      <c r="D112" s="35" t="s">
        <v>31</v>
      </c>
      <c r="E112" s="35">
        <v>30</v>
      </c>
      <c r="F112" s="54">
        <v>295.03999999999996</v>
      </c>
      <c r="G112" s="106">
        <f t="shared" si="1"/>
        <v>8851.199999999999</v>
      </c>
      <c r="H112" s="20"/>
      <c r="I112" s="51">
        <v>2005</v>
      </c>
      <c r="J112" s="35"/>
      <c r="K112" s="41" t="s">
        <v>270</v>
      </c>
      <c r="L112" s="35" t="s">
        <v>159</v>
      </c>
      <c r="M112" s="38" t="s">
        <v>158</v>
      </c>
      <c r="N112" s="38" t="s">
        <v>469</v>
      </c>
      <c r="O112" s="19" t="s">
        <v>26</v>
      </c>
      <c r="P112" s="15"/>
    </row>
    <row r="113" spans="1:16" s="14" customFormat="1" ht="48" customHeight="1">
      <c r="A113" s="16">
        <v>80</v>
      </c>
      <c r="B113" s="38" t="s">
        <v>260</v>
      </c>
      <c r="C113" s="38" t="s">
        <v>130</v>
      </c>
      <c r="D113" s="35" t="s">
        <v>49</v>
      </c>
      <c r="E113" s="35">
        <v>9.442</v>
      </c>
      <c r="F113" s="54">
        <v>19053.969497987713</v>
      </c>
      <c r="G113" s="106">
        <f t="shared" si="1"/>
        <v>179907.58</v>
      </c>
      <c r="H113" s="20"/>
      <c r="I113" s="51">
        <v>2000</v>
      </c>
      <c r="J113" s="35"/>
      <c r="K113" s="41" t="s">
        <v>271</v>
      </c>
      <c r="L113" s="35" t="s">
        <v>159</v>
      </c>
      <c r="M113" s="38" t="s">
        <v>158</v>
      </c>
      <c r="N113" s="38" t="s">
        <v>177</v>
      </c>
      <c r="O113" s="19" t="s">
        <v>464</v>
      </c>
      <c r="P113" s="15"/>
    </row>
    <row r="114" spans="1:16" s="14" customFormat="1" ht="48" customHeight="1">
      <c r="A114" s="16">
        <v>81</v>
      </c>
      <c r="B114" s="38" t="s">
        <v>261</v>
      </c>
      <c r="C114" s="38" t="s">
        <v>131</v>
      </c>
      <c r="D114" s="35" t="s">
        <v>31</v>
      </c>
      <c r="E114" s="35">
        <v>1500</v>
      </c>
      <c r="F114" s="54">
        <v>1.6399999999999997</v>
      </c>
      <c r="G114" s="106">
        <f t="shared" si="1"/>
        <v>2459.9999999999995</v>
      </c>
      <c r="H114" s="20"/>
      <c r="I114" s="51">
        <v>2005</v>
      </c>
      <c r="J114" s="35"/>
      <c r="K114" s="41" t="s">
        <v>271</v>
      </c>
      <c r="L114" s="35" t="s">
        <v>159</v>
      </c>
      <c r="M114" s="38" t="s">
        <v>158</v>
      </c>
      <c r="N114" s="38" t="s">
        <v>177</v>
      </c>
      <c r="O114" s="19" t="s">
        <v>464</v>
      </c>
      <c r="P114" s="15"/>
    </row>
    <row r="115" spans="1:16" s="14" customFormat="1" ht="59.25" customHeight="1">
      <c r="A115" s="16"/>
      <c r="B115" s="38" t="s">
        <v>262</v>
      </c>
      <c r="C115" s="38" t="s">
        <v>132</v>
      </c>
      <c r="D115" s="35" t="s">
        <v>66</v>
      </c>
      <c r="E115" s="35">
        <v>1</v>
      </c>
      <c r="F115" s="54"/>
      <c r="G115" s="106">
        <f t="shared" si="1"/>
        <v>0</v>
      </c>
      <c r="H115" s="20"/>
      <c r="I115" s="52">
        <v>37408</v>
      </c>
      <c r="J115" s="52"/>
      <c r="K115" s="41" t="s">
        <v>272</v>
      </c>
      <c r="L115" s="35" t="s">
        <v>159</v>
      </c>
      <c r="M115" s="38" t="s">
        <v>158</v>
      </c>
      <c r="N115" s="38" t="s">
        <v>167</v>
      </c>
      <c r="O115" s="19" t="s">
        <v>26</v>
      </c>
      <c r="P115" s="15"/>
    </row>
    <row r="116" spans="1:16" s="14" customFormat="1" ht="61.5" customHeight="1">
      <c r="A116" s="16"/>
      <c r="B116" s="38" t="s">
        <v>263</v>
      </c>
      <c r="C116" s="38" t="s">
        <v>133</v>
      </c>
      <c r="D116" s="35" t="s">
        <v>31</v>
      </c>
      <c r="E116" s="35">
        <v>1</v>
      </c>
      <c r="F116" s="54"/>
      <c r="G116" s="106">
        <f t="shared" si="1"/>
        <v>0</v>
      </c>
      <c r="H116" s="20"/>
      <c r="I116" s="52">
        <v>38473</v>
      </c>
      <c r="J116" s="52"/>
      <c r="K116" s="41" t="s">
        <v>272</v>
      </c>
      <c r="L116" s="35" t="s">
        <v>159</v>
      </c>
      <c r="M116" s="38" t="s">
        <v>158</v>
      </c>
      <c r="N116" s="38" t="s">
        <v>167</v>
      </c>
      <c r="O116" s="19" t="s">
        <v>26</v>
      </c>
      <c r="P116" s="15"/>
    </row>
    <row r="117" spans="1:16" s="14" customFormat="1" ht="145.5" customHeight="1">
      <c r="A117" s="16">
        <v>82</v>
      </c>
      <c r="B117" s="38" t="s">
        <v>264</v>
      </c>
      <c r="C117" s="38" t="s">
        <v>134</v>
      </c>
      <c r="D117" s="35" t="s">
        <v>31</v>
      </c>
      <c r="E117" s="35">
        <v>11</v>
      </c>
      <c r="F117" s="54">
        <v>454.90454545454537</v>
      </c>
      <c r="G117" s="106">
        <f t="shared" si="1"/>
        <v>5003.949999999999</v>
      </c>
      <c r="H117" s="20"/>
      <c r="I117" s="52">
        <v>38443</v>
      </c>
      <c r="J117" s="52"/>
      <c r="K117" s="41" t="s">
        <v>268</v>
      </c>
      <c r="L117" s="35" t="s">
        <v>159</v>
      </c>
      <c r="M117" s="38" t="s">
        <v>467</v>
      </c>
      <c r="N117" s="38" t="s">
        <v>341</v>
      </c>
      <c r="O117" s="19" t="s">
        <v>26</v>
      </c>
      <c r="P117" s="15"/>
    </row>
    <row r="118" spans="1:16" s="14" customFormat="1" ht="66.75" customHeight="1">
      <c r="A118" s="16">
        <v>83</v>
      </c>
      <c r="B118" s="38" t="s">
        <v>265</v>
      </c>
      <c r="C118" s="38" t="s">
        <v>135</v>
      </c>
      <c r="D118" s="35" t="s">
        <v>31</v>
      </c>
      <c r="E118" s="35">
        <v>6</v>
      </c>
      <c r="F118" s="54">
        <v>653.1983333333333</v>
      </c>
      <c r="G118" s="106">
        <f t="shared" si="1"/>
        <v>3919.1899999999996</v>
      </c>
      <c r="H118" s="20"/>
      <c r="I118" s="52">
        <v>38504</v>
      </c>
      <c r="J118" s="52"/>
      <c r="K118" s="41" t="s">
        <v>268</v>
      </c>
      <c r="L118" s="35" t="s">
        <v>159</v>
      </c>
      <c r="M118" s="38" t="s">
        <v>158</v>
      </c>
      <c r="N118" s="38" t="s">
        <v>167</v>
      </c>
      <c r="O118" s="19" t="s">
        <v>26</v>
      </c>
      <c r="P118" s="15"/>
    </row>
    <row r="119" spans="1:16" s="14" customFormat="1" ht="61.5" customHeight="1">
      <c r="A119" s="16">
        <v>84</v>
      </c>
      <c r="B119" s="38" t="s">
        <v>266</v>
      </c>
      <c r="C119" s="38" t="s">
        <v>136</v>
      </c>
      <c r="D119" s="35" t="s">
        <v>31</v>
      </c>
      <c r="E119" s="35">
        <v>60</v>
      </c>
      <c r="F119" s="54">
        <v>732.8573333333333</v>
      </c>
      <c r="G119" s="106">
        <f t="shared" si="1"/>
        <v>43971.439999999995</v>
      </c>
      <c r="H119" s="20"/>
      <c r="I119" s="52">
        <v>38473</v>
      </c>
      <c r="J119" s="52"/>
      <c r="K119" s="41" t="s">
        <v>268</v>
      </c>
      <c r="L119" s="35" t="s">
        <v>159</v>
      </c>
      <c r="M119" s="38" t="s">
        <v>158</v>
      </c>
      <c r="N119" s="38" t="s">
        <v>167</v>
      </c>
      <c r="O119" s="19" t="s">
        <v>464</v>
      </c>
      <c r="P119" s="15"/>
    </row>
    <row r="120" spans="1:16" s="14" customFormat="1" ht="64.5" customHeight="1">
      <c r="A120" s="16">
        <v>85</v>
      </c>
      <c r="B120" s="38" t="s">
        <v>267</v>
      </c>
      <c r="C120" s="38" t="s">
        <v>137</v>
      </c>
      <c r="D120" s="35" t="s">
        <v>31</v>
      </c>
      <c r="E120" s="35">
        <v>60</v>
      </c>
      <c r="F120" s="54">
        <v>1115.222833333333</v>
      </c>
      <c r="G120" s="106">
        <f t="shared" si="1"/>
        <v>66913.36999999998</v>
      </c>
      <c r="H120" s="20"/>
      <c r="I120" s="52">
        <v>38504</v>
      </c>
      <c r="J120" s="52"/>
      <c r="K120" s="41" t="s">
        <v>268</v>
      </c>
      <c r="L120" s="35" t="s">
        <v>159</v>
      </c>
      <c r="M120" s="38" t="s">
        <v>158</v>
      </c>
      <c r="N120" s="38" t="s">
        <v>167</v>
      </c>
      <c r="O120" s="19" t="s">
        <v>464</v>
      </c>
      <c r="P120" s="15"/>
    </row>
    <row r="121" spans="1:16" s="14" customFormat="1" ht="68.25" customHeight="1">
      <c r="A121" s="16">
        <v>86</v>
      </c>
      <c r="B121" s="41" t="s">
        <v>282</v>
      </c>
      <c r="C121" s="41" t="s">
        <v>283</v>
      </c>
      <c r="D121" s="35" t="s">
        <v>31</v>
      </c>
      <c r="E121" s="35">
        <v>3</v>
      </c>
      <c r="F121" s="54">
        <v>118.23999999999998</v>
      </c>
      <c r="G121" s="106">
        <f t="shared" si="1"/>
        <v>354.7199999999999</v>
      </c>
      <c r="H121" s="20"/>
      <c r="I121" s="50" t="s">
        <v>144</v>
      </c>
      <c r="J121" s="48"/>
      <c r="K121" s="35" t="s">
        <v>274</v>
      </c>
      <c r="L121" s="105" t="s">
        <v>148</v>
      </c>
      <c r="M121" s="41" t="s">
        <v>154</v>
      </c>
      <c r="N121" s="38" t="s">
        <v>167</v>
      </c>
      <c r="O121" s="19" t="s">
        <v>464</v>
      </c>
      <c r="P121" s="15"/>
    </row>
    <row r="122" spans="1:16" s="14" customFormat="1" ht="68.25" customHeight="1">
      <c r="A122" s="16">
        <v>87</v>
      </c>
      <c r="B122" s="41" t="s">
        <v>308</v>
      </c>
      <c r="C122" s="41" t="s">
        <v>30</v>
      </c>
      <c r="D122" s="35" t="s">
        <v>31</v>
      </c>
      <c r="E122" s="35">
        <v>3</v>
      </c>
      <c r="F122" s="54">
        <v>15864.679999999998</v>
      </c>
      <c r="G122" s="106">
        <f t="shared" si="1"/>
        <v>47594.03999999999</v>
      </c>
      <c r="H122" s="20"/>
      <c r="I122" s="50">
        <v>2003</v>
      </c>
      <c r="J122" s="48"/>
      <c r="K122" s="41" t="s">
        <v>273</v>
      </c>
      <c r="L122" s="35" t="s">
        <v>280</v>
      </c>
      <c r="M122" s="41" t="s">
        <v>146</v>
      </c>
      <c r="N122" s="38" t="s">
        <v>469</v>
      </c>
      <c r="O122" s="19" t="s">
        <v>464</v>
      </c>
      <c r="P122" s="15"/>
    </row>
    <row r="123" spans="1:16" s="14" customFormat="1" ht="64.5" customHeight="1">
      <c r="A123" s="16">
        <v>88</v>
      </c>
      <c r="B123" s="41" t="s">
        <v>309</v>
      </c>
      <c r="C123" s="41" t="s">
        <v>284</v>
      </c>
      <c r="D123" s="35" t="s">
        <v>31</v>
      </c>
      <c r="E123" s="35">
        <v>40</v>
      </c>
      <c r="F123" s="54">
        <v>18270.969999999998</v>
      </c>
      <c r="G123" s="106">
        <f t="shared" si="1"/>
        <v>730838.7999999999</v>
      </c>
      <c r="H123" s="20"/>
      <c r="I123" s="50">
        <v>2004</v>
      </c>
      <c r="J123" s="48"/>
      <c r="K123" s="41" t="s">
        <v>273</v>
      </c>
      <c r="L123" s="35" t="s">
        <v>280</v>
      </c>
      <c r="M123" s="41" t="s">
        <v>146</v>
      </c>
      <c r="N123" s="38" t="s">
        <v>469</v>
      </c>
      <c r="O123" s="19" t="s">
        <v>464</v>
      </c>
      <c r="P123" s="15"/>
    </row>
    <row r="124" spans="1:16" s="14" customFormat="1" ht="66" customHeight="1">
      <c r="A124" s="16">
        <v>89</v>
      </c>
      <c r="B124" s="41" t="s">
        <v>310</v>
      </c>
      <c r="C124" s="41" t="s">
        <v>285</v>
      </c>
      <c r="D124" s="35" t="s">
        <v>31</v>
      </c>
      <c r="E124" s="35">
        <v>3</v>
      </c>
      <c r="F124" s="54">
        <v>1431.0499999999997</v>
      </c>
      <c r="G124" s="106">
        <f t="shared" si="1"/>
        <v>4293.15</v>
      </c>
      <c r="H124" s="20"/>
      <c r="I124" s="50">
        <v>2004</v>
      </c>
      <c r="J124" s="48"/>
      <c r="K124" s="41" t="s">
        <v>273</v>
      </c>
      <c r="L124" s="35" t="s">
        <v>280</v>
      </c>
      <c r="M124" s="41" t="s">
        <v>146</v>
      </c>
      <c r="N124" s="38" t="s">
        <v>469</v>
      </c>
      <c r="O124" s="19" t="s">
        <v>464</v>
      </c>
      <c r="P124" s="15"/>
    </row>
    <row r="125" spans="1:16" s="14" customFormat="1" ht="71.25" customHeight="1">
      <c r="A125" s="16">
        <v>90</v>
      </c>
      <c r="B125" s="41" t="s">
        <v>312</v>
      </c>
      <c r="C125" s="41" t="s">
        <v>286</v>
      </c>
      <c r="D125" s="35" t="s">
        <v>31</v>
      </c>
      <c r="E125" s="35">
        <v>2</v>
      </c>
      <c r="F125" s="54">
        <v>124.57999999999998</v>
      </c>
      <c r="G125" s="106">
        <f t="shared" si="1"/>
        <v>249.15999999999997</v>
      </c>
      <c r="H125" s="20"/>
      <c r="I125" s="50">
        <v>2007</v>
      </c>
      <c r="J125" s="48"/>
      <c r="K125" s="41" t="s">
        <v>311</v>
      </c>
      <c r="L125" s="105" t="s">
        <v>152</v>
      </c>
      <c r="M125" s="49" t="s">
        <v>171</v>
      </c>
      <c r="N125" s="38" t="s">
        <v>468</v>
      </c>
      <c r="O125" s="19" t="s">
        <v>26</v>
      </c>
      <c r="P125" s="15"/>
    </row>
    <row r="126" spans="1:16" s="14" customFormat="1" ht="65.25" customHeight="1">
      <c r="A126" s="16">
        <v>91</v>
      </c>
      <c r="B126" s="41" t="s">
        <v>313</v>
      </c>
      <c r="C126" s="41" t="s">
        <v>287</v>
      </c>
      <c r="D126" s="35" t="s">
        <v>31</v>
      </c>
      <c r="E126" s="35">
        <v>40</v>
      </c>
      <c r="F126" s="54">
        <v>1994.9999999999995</v>
      </c>
      <c r="G126" s="106">
        <f t="shared" si="1"/>
        <v>79799.99999999999</v>
      </c>
      <c r="H126" s="20"/>
      <c r="I126" s="50">
        <v>2006</v>
      </c>
      <c r="J126" s="48"/>
      <c r="K126" s="41" t="s">
        <v>276</v>
      </c>
      <c r="L126" s="35" t="s">
        <v>280</v>
      </c>
      <c r="M126" s="41" t="s">
        <v>146</v>
      </c>
      <c r="N126" s="38" t="s">
        <v>469</v>
      </c>
      <c r="O126" s="19" t="s">
        <v>26</v>
      </c>
      <c r="P126" s="15"/>
    </row>
    <row r="127" spans="1:16" s="14" customFormat="1" ht="65.25" customHeight="1">
      <c r="A127" s="16">
        <v>92</v>
      </c>
      <c r="B127" s="41" t="s">
        <v>314</v>
      </c>
      <c r="C127" s="41" t="s">
        <v>288</v>
      </c>
      <c r="D127" s="35" t="s">
        <v>31</v>
      </c>
      <c r="E127" s="35">
        <v>3</v>
      </c>
      <c r="F127" s="54">
        <v>4.999999999999999</v>
      </c>
      <c r="G127" s="106">
        <f t="shared" si="1"/>
        <v>14.999999999999996</v>
      </c>
      <c r="H127" s="20"/>
      <c r="I127" s="50">
        <v>2004</v>
      </c>
      <c r="J127" s="48"/>
      <c r="K127" s="41" t="s">
        <v>276</v>
      </c>
      <c r="L127" s="35" t="s">
        <v>179</v>
      </c>
      <c r="M127" s="41" t="s">
        <v>281</v>
      </c>
      <c r="N127" s="38" t="s">
        <v>469</v>
      </c>
      <c r="O127" s="19" t="s">
        <v>26</v>
      </c>
      <c r="P127" s="15"/>
    </row>
    <row r="128" spans="1:16" s="14" customFormat="1" ht="60.75" customHeight="1">
      <c r="A128" s="16">
        <v>93</v>
      </c>
      <c r="B128" s="41" t="s">
        <v>315</v>
      </c>
      <c r="C128" s="41" t="s">
        <v>289</v>
      </c>
      <c r="D128" s="35" t="s">
        <v>31</v>
      </c>
      <c r="E128" s="35">
        <v>25</v>
      </c>
      <c r="F128" s="54">
        <v>85.96999999999998</v>
      </c>
      <c r="G128" s="106">
        <f t="shared" si="1"/>
        <v>2149.2499999999995</v>
      </c>
      <c r="H128" s="20"/>
      <c r="I128" s="50">
        <v>2003</v>
      </c>
      <c r="J128" s="48"/>
      <c r="K128" s="41" t="s">
        <v>276</v>
      </c>
      <c r="L128" s="35" t="s">
        <v>152</v>
      </c>
      <c r="M128" s="41" t="s">
        <v>180</v>
      </c>
      <c r="N128" s="38" t="s">
        <v>468</v>
      </c>
      <c r="O128" s="19" t="s">
        <v>26</v>
      </c>
      <c r="P128" s="15"/>
    </row>
    <row r="129" spans="1:16" s="14" customFormat="1" ht="63" customHeight="1">
      <c r="A129" s="16">
        <v>94</v>
      </c>
      <c r="B129" s="41" t="s">
        <v>316</v>
      </c>
      <c r="C129" s="41" t="s">
        <v>290</v>
      </c>
      <c r="D129" s="35" t="s">
        <v>31</v>
      </c>
      <c r="E129" s="35">
        <v>15</v>
      </c>
      <c r="F129" s="54">
        <v>40.83</v>
      </c>
      <c r="G129" s="106">
        <f t="shared" si="1"/>
        <v>612.4499999999999</v>
      </c>
      <c r="H129" s="20"/>
      <c r="I129" s="50">
        <v>2005</v>
      </c>
      <c r="J129" s="48"/>
      <c r="K129" s="41" t="s">
        <v>276</v>
      </c>
      <c r="L129" s="35" t="s">
        <v>280</v>
      </c>
      <c r="M129" s="41" t="s">
        <v>146</v>
      </c>
      <c r="N129" s="38" t="s">
        <v>468</v>
      </c>
      <c r="O129" s="19" t="s">
        <v>26</v>
      </c>
      <c r="P129" s="15"/>
    </row>
    <row r="130" spans="1:16" s="14" customFormat="1" ht="65.25" customHeight="1">
      <c r="A130" s="16">
        <v>95</v>
      </c>
      <c r="B130" s="41" t="s">
        <v>317</v>
      </c>
      <c r="C130" s="41" t="s">
        <v>291</v>
      </c>
      <c r="D130" s="35" t="s">
        <v>31</v>
      </c>
      <c r="E130" s="35">
        <v>264</v>
      </c>
      <c r="F130" s="54">
        <v>16.909999999999997</v>
      </c>
      <c r="G130" s="106">
        <f t="shared" si="1"/>
        <v>4464.239999999999</v>
      </c>
      <c r="H130" s="20"/>
      <c r="I130" s="50">
        <v>2007</v>
      </c>
      <c r="J130" s="48"/>
      <c r="K130" s="41" t="s">
        <v>276</v>
      </c>
      <c r="L130" s="35" t="s">
        <v>280</v>
      </c>
      <c r="M130" s="41" t="s">
        <v>146</v>
      </c>
      <c r="N130" s="38" t="s">
        <v>468</v>
      </c>
      <c r="O130" s="19" t="s">
        <v>26</v>
      </c>
      <c r="P130" s="15"/>
    </row>
    <row r="131" spans="1:16" s="14" customFormat="1" ht="69" customHeight="1">
      <c r="A131" s="16">
        <v>96</v>
      </c>
      <c r="B131" s="41" t="s">
        <v>318</v>
      </c>
      <c r="C131" s="41" t="s">
        <v>292</v>
      </c>
      <c r="D131" s="35" t="s">
        <v>31</v>
      </c>
      <c r="E131" s="35">
        <v>547</v>
      </c>
      <c r="F131" s="54">
        <v>14.169999999999998</v>
      </c>
      <c r="G131" s="106">
        <f t="shared" si="1"/>
        <v>7750.989999999999</v>
      </c>
      <c r="H131" s="20"/>
      <c r="I131" s="50">
        <v>2007</v>
      </c>
      <c r="J131" s="48"/>
      <c r="K131" s="41" t="s">
        <v>276</v>
      </c>
      <c r="L131" s="35" t="s">
        <v>182</v>
      </c>
      <c r="M131" s="41" t="s">
        <v>149</v>
      </c>
      <c r="N131" s="38" t="s">
        <v>468</v>
      </c>
      <c r="O131" s="19" t="s">
        <v>26</v>
      </c>
      <c r="P131" s="15"/>
    </row>
    <row r="132" spans="1:16" s="14" customFormat="1" ht="66" customHeight="1">
      <c r="A132" s="16">
        <v>97</v>
      </c>
      <c r="B132" s="41" t="s">
        <v>319</v>
      </c>
      <c r="C132" s="41" t="s">
        <v>293</v>
      </c>
      <c r="D132" s="35" t="s">
        <v>31</v>
      </c>
      <c r="E132" s="35">
        <v>50</v>
      </c>
      <c r="F132" s="54">
        <v>55.69999999999999</v>
      </c>
      <c r="G132" s="106">
        <f t="shared" si="1"/>
        <v>2784.9999999999995</v>
      </c>
      <c r="H132" s="20"/>
      <c r="I132" s="50">
        <v>2007</v>
      </c>
      <c r="J132" s="48"/>
      <c r="K132" s="41" t="s">
        <v>276</v>
      </c>
      <c r="L132" s="35" t="s">
        <v>280</v>
      </c>
      <c r="M132" s="41" t="s">
        <v>146</v>
      </c>
      <c r="N132" s="38" t="s">
        <v>468</v>
      </c>
      <c r="O132" s="19" t="s">
        <v>26</v>
      </c>
      <c r="P132" s="15"/>
    </row>
    <row r="133" spans="1:16" s="14" customFormat="1" ht="61.5" customHeight="1">
      <c r="A133" s="16">
        <v>98</v>
      </c>
      <c r="B133" s="41" t="s">
        <v>320</v>
      </c>
      <c r="C133" s="41" t="s">
        <v>294</v>
      </c>
      <c r="D133" s="35" t="s">
        <v>31</v>
      </c>
      <c r="E133" s="35">
        <v>300</v>
      </c>
      <c r="F133" s="54">
        <v>30.429999999999993</v>
      </c>
      <c r="G133" s="106">
        <f t="shared" si="1"/>
        <v>9128.999999999998</v>
      </c>
      <c r="H133" s="20"/>
      <c r="I133" s="50">
        <v>2007</v>
      </c>
      <c r="J133" s="48"/>
      <c r="K133" s="41" t="s">
        <v>276</v>
      </c>
      <c r="L133" s="35" t="s">
        <v>280</v>
      </c>
      <c r="M133" s="41" t="s">
        <v>146</v>
      </c>
      <c r="N133" s="38" t="s">
        <v>468</v>
      </c>
      <c r="O133" s="19" t="s">
        <v>26</v>
      </c>
      <c r="P133" s="15"/>
    </row>
    <row r="134" spans="1:16" s="14" customFormat="1" ht="60.75" customHeight="1">
      <c r="A134" s="16">
        <v>99</v>
      </c>
      <c r="B134" s="41" t="s">
        <v>321</v>
      </c>
      <c r="C134" s="41" t="s">
        <v>295</v>
      </c>
      <c r="D134" s="35" t="s">
        <v>31</v>
      </c>
      <c r="E134" s="35">
        <v>96</v>
      </c>
      <c r="F134" s="54">
        <v>17.509999999999998</v>
      </c>
      <c r="G134" s="106">
        <f t="shared" si="1"/>
        <v>1680.9599999999998</v>
      </c>
      <c r="H134" s="20"/>
      <c r="I134" s="50">
        <v>2007</v>
      </c>
      <c r="J134" s="48"/>
      <c r="K134" s="41" t="s">
        <v>276</v>
      </c>
      <c r="L134" s="35" t="s">
        <v>280</v>
      </c>
      <c r="M134" s="41" t="s">
        <v>146</v>
      </c>
      <c r="N134" s="38" t="s">
        <v>469</v>
      </c>
      <c r="O134" s="19" t="s">
        <v>26</v>
      </c>
      <c r="P134" s="15"/>
    </row>
    <row r="135" spans="1:16" s="14" customFormat="1" ht="59.25" customHeight="1">
      <c r="A135" s="16">
        <v>100</v>
      </c>
      <c r="B135" s="41" t="s">
        <v>322</v>
      </c>
      <c r="C135" s="41" t="s">
        <v>296</v>
      </c>
      <c r="D135" s="35" t="s">
        <v>31</v>
      </c>
      <c r="E135" s="35">
        <v>27</v>
      </c>
      <c r="F135" s="54">
        <v>21.309999999999995</v>
      </c>
      <c r="G135" s="106">
        <f t="shared" si="1"/>
        <v>575.3699999999999</v>
      </c>
      <c r="H135" s="20"/>
      <c r="I135" s="50">
        <v>2007</v>
      </c>
      <c r="J135" s="48"/>
      <c r="K135" s="41" t="s">
        <v>276</v>
      </c>
      <c r="L135" s="35" t="s">
        <v>280</v>
      </c>
      <c r="M135" s="41" t="s">
        <v>146</v>
      </c>
      <c r="N135" s="38" t="s">
        <v>469</v>
      </c>
      <c r="O135" s="19" t="s">
        <v>26</v>
      </c>
      <c r="P135" s="15"/>
    </row>
    <row r="136" spans="1:16" s="14" customFormat="1" ht="66" customHeight="1">
      <c r="A136" s="16">
        <v>101</v>
      </c>
      <c r="B136" s="41" t="s">
        <v>323</v>
      </c>
      <c r="C136" s="41" t="s">
        <v>297</v>
      </c>
      <c r="D136" s="35" t="s">
        <v>31</v>
      </c>
      <c r="E136" s="35">
        <v>594</v>
      </c>
      <c r="F136" s="54">
        <v>16.45</v>
      </c>
      <c r="G136" s="106">
        <f t="shared" si="1"/>
        <v>9771.3</v>
      </c>
      <c r="H136" s="20"/>
      <c r="I136" s="50">
        <v>2007</v>
      </c>
      <c r="J136" s="48"/>
      <c r="K136" s="41" t="s">
        <v>276</v>
      </c>
      <c r="L136" s="35" t="s">
        <v>280</v>
      </c>
      <c r="M136" s="41" t="s">
        <v>146</v>
      </c>
      <c r="N136" s="38" t="s">
        <v>469</v>
      </c>
      <c r="O136" s="19" t="s">
        <v>26</v>
      </c>
      <c r="P136" s="15"/>
    </row>
    <row r="137" spans="1:16" s="14" customFormat="1" ht="60.75" customHeight="1">
      <c r="A137" s="16">
        <v>102</v>
      </c>
      <c r="B137" s="41" t="s">
        <v>324</v>
      </c>
      <c r="C137" s="41" t="s">
        <v>298</v>
      </c>
      <c r="D137" s="35" t="s">
        <v>31</v>
      </c>
      <c r="E137" s="35">
        <v>106</v>
      </c>
      <c r="F137" s="54">
        <v>17.889999999999997</v>
      </c>
      <c r="G137" s="106">
        <f t="shared" si="1"/>
        <v>1896.3399999999997</v>
      </c>
      <c r="H137" s="20"/>
      <c r="I137" s="50">
        <v>2007</v>
      </c>
      <c r="J137" s="48"/>
      <c r="K137" s="41" t="s">
        <v>276</v>
      </c>
      <c r="L137" s="35" t="s">
        <v>280</v>
      </c>
      <c r="M137" s="41" t="s">
        <v>146</v>
      </c>
      <c r="N137" s="38" t="s">
        <v>469</v>
      </c>
      <c r="O137" s="19" t="s">
        <v>26</v>
      </c>
      <c r="P137" s="15"/>
    </row>
    <row r="138" spans="1:16" s="14" customFormat="1" ht="63.75" customHeight="1">
      <c r="A138" s="16">
        <v>103</v>
      </c>
      <c r="B138" s="41" t="s">
        <v>325</v>
      </c>
      <c r="C138" s="41" t="s">
        <v>299</v>
      </c>
      <c r="D138" s="35" t="s">
        <v>31</v>
      </c>
      <c r="E138" s="35">
        <v>2757</v>
      </c>
      <c r="F138" s="54">
        <v>12.430950308306128</v>
      </c>
      <c r="G138" s="106">
        <f t="shared" si="1"/>
        <v>34272.13</v>
      </c>
      <c r="H138" s="20"/>
      <c r="I138" s="35"/>
      <c r="J138" s="48"/>
      <c r="K138" s="41" t="s">
        <v>276</v>
      </c>
      <c r="L138" s="35" t="s">
        <v>280</v>
      </c>
      <c r="M138" s="41" t="s">
        <v>146</v>
      </c>
      <c r="N138" s="38" t="s">
        <v>468</v>
      </c>
      <c r="O138" s="19" t="s">
        <v>26</v>
      </c>
      <c r="P138" s="15"/>
    </row>
    <row r="139" spans="1:16" s="14" customFormat="1" ht="60" customHeight="1">
      <c r="A139" s="16">
        <v>104</v>
      </c>
      <c r="B139" s="41" t="s">
        <v>326</v>
      </c>
      <c r="C139" s="41" t="s">
        <v>300</v>
      </c>
      <c r="D139" s="35" t="s">
        <v>31</v>
      </c>
      <c r="E139" s="35">
        <v>292</v>
      </c>
      <c r="F139" s="54">
        <v>172.64999999999998</v>
      </c>
      <c r="G139" s="106">
        <f t="shared" si="1"/>
        <v>50413.799999999996</v>
      </c>
      <c r="H139" s="20"/>
      <c r="I139" s="50">
        <v>2007</v>
      </c>
      <c r="J139" s="48"/>
      <c r="K139" s="41" t="s">
        <v>276</v>
      </c>
      <c r="L139" s="35" t="s">
        <v>178</v>
      </c>
      <c r="M139" s="41" t="s">
        <v>149</v>
      </c>
      <c r="N139" s="38" t="s">
        <v>468</v>
      </c>
      <c r="O139" s="19" t="s">
        <v>26</v>
      </c>
      <c r="P139" s="15"/>
    </row>
    <row r="140" spans="1:16" s="14" customFormat="1" ht="63" customHeight="1">
      <c r="A140" s="16">
        <v>105</v>
      </c>
      <c r="B140" s="41" t="s">
        <v>327</v>
      </c>
      <c r="C140" s="41" t="s">
        <v>301</v>
      </c>
      <c r="D140" s="35" t="s">
        <v>31</v>
      </c>
      <c r="E140" s="35">
        <v>507</v>
      </c>
      <c r="F140" s="54">
        <v>149.1</v>
      </c>
      <c r="G140" s="106">
        <f t="shared" si="1"/>
        <v>75593.7</v>
      </c>
      <c r="H140" s="20"/>
      <c r="I140" s="50">
        <v>2007</v>
      </c>
      <c r="J140" s="48"/>
      <c r="K140" s="41" t="s">
        <v>276</v>
      </c>
      <c r="L140" s="35" t="s">
        <v>280</v>
      </c>
      <c r="M140" s="41" t="s">
        <v>146</v>
      </c>
      <c r="N140" s="38" t="s">
        <v>468</v>
      </c>
      <c r="O140" s="19" t="s">
        <v>26</v>
      </c>
      <c r="P140" s="15"/>
    </row>
    <row r="141" spans="1:16" s="14" customFormat="1" ht="64.5" customHeight="1">
      <c r="A141" s="16">
        <v>106</v>
      </c>
      <c r="B141" s="41" t="s">
        <v>328</v>
      </c>
      <c r="C141" s="41" t="s">
        <v>302</v>
      </c>
      <c r="D141" s="35" t="s">
        <v>31</v>
      </c>
      <c r="E141" s="35">
        <v>660</v>
      </c>
      <c r="F141" s="54">
        <v>153.77999999999997</v>
      </c>
      <c r="G141" s="106">
        <f t="shared" si="1"/>
        <v>101494.79999999999</v>
      </c>
      <c r="H141" s="20"/>
      <c r="I141" s="50">
        <v>2007</v>
      </c>
      <c r="J141" s="48"/>
      <c r="K141" s="41" t="s">
        <v>276</v>
      </c>
      <c r="L141" s="35" t="s">
        <v>280</v>
      </c>
      <c r="M141" s="41" t="s">
        <v>146</v>
      </c>
      <c r="N141" s="38" t="s">
        <v>468</v>
      </c>
      <c r="O141" s="19" t="s">
        <v>26</v>
      </c>
      <c r="P141" s="15"/>
    </row>
    <row r="142" spans="1:16" s="14" customFormat="1" ht="66" customHeight="1">
      <c r="A142" s="16">
        <v>107</v>
      </c>
      <c r="B142" s="41" t="s">
        <v>329</v>
      </c>
      <c r="C142" s="41" t="s">
        <v>303</v>
      </c>
      <c r="D142" s="35" t="s">
        <v>31</v>
      </c>
      <c r="E142" s="35">
        <v>20</v>
      </c>
      <c r="F142" s="54">
        <v>186.82999999999996</v>
      </c>
      <c r="G142" s="106">
        <f t="shared" si="1"/>
        <v>3736.599999999999</v>
      </c>
      <c r="H142" s="20"/>
      <c r="I142" s="50">
        <v>2007</v>
      </c>
      <c r="J142" s="48"/>
      <c r="K142" s="41" t="s">
        <v>276</v>
      </c>
      <c r="L142" s="35" t="s">
        <v>280</v>
      </c>
      <c r="M142" s="41" t="s">
        <v>146</v>
      </c>
      <c r="N142" s="38" t="s">
        <v>468</v>
      </c>
      <c r="O142" s="19" t="s">
        <v>26</v>
      </c>
      <c r="P142" s="15"/>
    </row>
    <row r="143" spans="1:16" s="14" customFormat="1" ht="63" customHeight="1">
      <c r="A143" s="16">
        <v>108</v>
      </c>
      <c r="B143" s="41" t="s">
        <v>330</v>
      </c>
      <c r="C143" s="41" t="s">
        <v>304</v>
      </c>
      <c r="D143" s="35" t="s">
        <v>31</v>
      </c>
      <c r="E143" s="35">
        <v>20</v>
      </c>
      <c r="F143" s="54">
        <v>37.64999999999999</v>
      </c>
      <c r="G143" s="106">
        <f t="shared" si="1"/>
        <v>752.9999999999998</v>
      </c>
      <c r="H143" s="20"/>
      <c r="I143" s="50">
        <v>2003</v>
      </c>
      <c r="J143" s="48"/>
      <c r="K143" s="41" t="s">
        <v>276</v>
      </c>
      <c r="L143" s="35" t="s">
        <v>280</v>
      </c>
      <c r="M143" s="41" t="s">
        <v>146</v>
      </c>
      <c r="N143" s="38" t="s">
        <v>468</v>
      </c>
      <c r="O143" s="19" t="s">
        <v>26</v>
      </c>
      <c r="P143" s="15"/>
    </row>
    <row r="144" spans="1:16" s="14" customFormat="1" ht="64.5" customHeight="1">
      <c r="A144" s="16">
        <v>109</v>
      </c>
      <c r="B144" s="41" t="s">
        <v>331</v>
      </c>
      <c r="C144" s="41" t="s">
        <v>305</v>
      </c>
      <c r="D144" s="35" t="s">
        <v>31</v>
      </c>
      <c r="E144" s="35">
        <v>20</v>
      </c>
      <c r="F144" s="54">
        <v>21.54</v>
      </c>
      <c r="G144" s="106">
        <f t="shared" si="1"/>
        <v>430.79999999999995</v>
      </c>
      <c r="H144" s="20"/>
      <c r="I144" s="50">
        <v>2005</v>
      </c>
      <c r="J144" s="48"/>
      <c r="K144" s="41" t="s">
        <v>276</v>
      </c>
      <c r="L144" s="35" t="s">
        <v>152</v>
      </c>
      <c r="M144" s="41" t="s">
        <v>146</v>
      </c>
      <c r="N144" s="38" t="s">
        <v>468</v>
      </c>
      <c r="O144" s="19" t="s">
        <v>26</v>
      </c>
      <c r="P144" s="15"/>
    </row>
    <row r="145" spans="1:16" s="14" customFormat="1" ht="60.75" customHeight="1">
      <c r="A145" s="16">
        <v>110</v>
      </c>
      <c r="B145" s="41" t="s">
        <v>332</v>
      </c>
      <c r="C145" s="41" t="s">
        <v>306</v>
      </c>
      <c r="D145" s="35" t="s">
        <v>31</v>
      </c>
      <c r="E145" s="35">
        <v>4</v>
      </c>
      <c r="F145" s="54">
        <v>11.0075</v>
      </c>
      <c r="G145" s="106">
        <f t="shared" si="1"/>
        <v>44.03</v>
      </c>
      <c r="H145" s="20"/>
      <c r="I145" s="50">
        <v>2005</v>
      </c>
      <c r="J145" s="48"/>
      <c r="K145" s="41" t="s">
        <v>276</v>
      </c>
      <c r="L145" s="35" t="s">
        <v>152</v>
      </c>
      <c r="M145" s="49" t="s">
        <v>171</v>
      </c>
      <c r="N145" s="38" t="s">
        <v>468</v>
      </c>
      <c r="O145" s="19" t="s">
        <v>26</v>
      </c>
      <c r="P145" s="15"/>
    </row>
    <row r="146" spans="1:16" s="14" customFormat="1" ht="61.5" customHeight="1">
      <c r="A146" s="16">
        <v>111</v>
      </c>
      <c r="B146" s="41" t="s">
        <v>333</v>
      </c>
      <c r="C146" s="41" t="s">
        <v>307</v>
      </c>
      <c r="D146" s="35" t="s">
        <v>31</v>
      </c>
      <c r="E146" s="35">
        <v>15</v>
      </c>
      <c r="F146" s="54">
        <v>66.4446666666666</v>
      </c>
      <c r="G146" s="106">
        <f t="shared" si="1"/>
        <v>996.669999999999</v>
      </c>
      <c r="H146" s="20"/>
      <c r="I146" s="50">
        <v>2005</v>
      </c>
      <c r="J146" s="48"/>
      <c r="K146" s="41" t="s">
        <v>276</v>
      </c>
      <c r="L146" s="35" t="s">
        <v>178</v>
      </c>
      <c r="M146" s="49" t="s">
        <v>171</v>
      </c>
      <c r="N146" s="38" t="s">
        <v>468</v>
      </c>
      <c r="O146" s="19" t="s">
        <v>26</v>
      </c>
      <c r="P146" s="15"/>
    </row>
    <row r="147" spans="1:16" s="26" customFormat="1" ht="32.25" customHeight="1" thickBot="1">
      <c r="A147" s="21"/>
      <c r="B147" s="45"/>
      <c r="C147" s="46" t="s">
        <v>27</v>
      </c>
      <c r="D147" s="47"/>
      <c r="E147" s="47"/>
      <c r="F147" s="55">
        <f>SUM(F34:F146)</f>
        <v>701350.4452798344</v>
      </c>
      <c r="G147" s="55">
        <f>SUM(G34:G146)</f>
        <v>4956145.890000001</v>
      </c>
      <c r="H147" s="22"/>
      <c r="I147" s="23"/>
      <c r="J147" s="23"/>
      <c r="K147" s="23"/>
      <c r="L147" s="23"/>
      <c r="M147" s="23"/>
      <c r="N147" s="23"/>
      <c r="O147" s="24"/>
      <c r="P147" s="25"/>
    </row>
    <row r="148" spans="1:11" s="1" customFormat="1" ht="15" customHeight="1">
      <c r="A148" s="14"/>
      <c r="B148" s="14"/>
      <c r="C148" s="36"/>
      <c r="D148" s="14"/>
      <c r="E148" s="14"/>
      <c r="F148" s="53"/>
      <c r="G148" s="53"/>
      <c r="H148" s="2"/>
      <c r="K148" s="42"/>
    </row>
    <row r="149" spans="1:11" s="1" customFormat="1" ht="15">
      <c r="A149" s="14"/>
      <c r="B149" s="14"/>
      <c r="C149" s="36"/>
      <c r="D149" s="14"/>
      <c r="E149" s="14"/>
      <c r="F149" s="53"/>
      <c r="G149" s="53"/>
      <c r="H149" s="2"/>
      <c r="K149" s="42"/>
    </row>
    <row r="150" spans="1:11" s="33" customFormat="1" ht="15.75">
      <c r="A150" s="27" t="s">
        <v>28</v>
      </c>
      <c r="B150" s="27"/>
      <c r="C150" s="28"/>
      <c r="D150" s="29"/>
      <c r="E150" s="30"/>
      <c r="F150" s="56"/>
      <c r="G150" s="56"/>
      <c r="H150" s="31"/>
      <c r="I150" s="32"/>
      <c r="K150" s="43"/>
    </row>
    <row r="151" spans="1:15" s="33" customFormat="1" ht="46.5" customHeight="1">
      <c r="A151" s="617" t="s">
        <v>484</v>
      </c>
      <c r="B151" s="617"/>
      <c r="C151" s="617"/>
      <c r="D151" s="617"/>
      <c r="E151" s="617"/>
      <c r="F151" s="617"/>
      <c r="G151" s="617"/>
      <c r="H151" s="617"/>
      <c r="I151" s="617"/>
      <c r="J151" s="617"/>
      <c r="K151" s="617"/>
      <c r="L151" s="617"/>
      <c r="M151" s="617"/>
      <c r="N151" s="617"/>
      <c r="O151" s="617"/>
    </row>
    <row r="152" spans="1:11" s="1" customFormat="1" ht="15">
      <c r="A152" s="14"/>
      <c r="B152" s="14"/>
      <c r="C152" s="36"/>
      <c r="D152" s="14"/>
      <c r="E152" s="14"/>
      <c r="F152" s="53"/>
      <c r="G152" s="53"/>
      <c r="K152" s="42"/>
    </row>
    <row r="153" spans="1:11" s="1" customFormat="1" ht="15.75">
      <c r="A153" s="26" t="s">
        <v>29</v>
      </c>
      <c r="B153" s="26"/>
      <c r="C153" s="11" t="s">
        <v>7</v>
      </c>
      <c r="D153" s="53"/>
      <c r="E153" s="5"/>
      <c r="H153" s="1" t="s">
        <v>278</v>
      </c>
      <c r="K153" s="42"/>
    </row>
    <row r="154" spans="3:9" ht="27" customHeight="1">
      <c r="C154" s="14"/>
      <c r="D154" s="53"/>
      <c r="E154" s="2"/>
      <c r="F154" s="1"/>
      <c r="G154" s="1"/>
      <c r="H154" s="1"/>
      <c r="I154" s="1"/>
    </row>
    <row r="155" spans="3:9" ht="32.25" customHeight="1">
      <c r="C155" s="14" t="s">
        <v>472</v>
      </c>
      <c r="D155" s="53"/>
      <c r="E155" s="2"/>
      <c r="F155" s="1"/>
      <c r="G155" s="1"/>
      <c r="H155" s="1" t="s">
        <v>471</v>
      </c>
      <c r="I155" s="1"/>
    </row>
    <row r="156" spans="3:9" ht="27.75" customHeight="1">
      <c r="C156" s="14"/>
      <c r="D156" s="53"/>
      <c r="E156" s="2"/>
      <c r="F156" s="1"/>
      <c r="G156" s="1"/>
      <c r="H156" s="1"/>
      <c r="I156" s="1"/>
    </row>
    <row r="157" spans="3:9" ht="32.25" customHeight="1">
      <c r="C157" s="14" t="s">
        <v>335</v>
      </c>
      <c r="D157" s="53"/>
      <c r="E157" s="2"/>
      <c r="F157" s="1"/>
      <c r="G157" s="1"/>
      <c r="H157" s="1" t="s">
        <v>334</v>
      </c>
      <c r="I157" s="1"/>
    </row>
    <row r="158" spans="3:9" ht="26.25" customHeight="1">
      <c r="C158" s="14"/>
      <c r="D158" s="53"/>
      <c r="E158" s="2"/>
      <c r="F158" s="1"/>
      <c r="G158" s="1"/>
      <c r="H158" s="1"/>
      <c r="I158" s="1"/>
    </row>
    <row r="159" spans="3:9" ht="28.5" customHeight="1">
      <c r="C159" s="14" t="s">
        <v>335</v>
      </c>
      <c r="D159" s="53"/>
      <c r="E159" s="2"/>
      <c r="F159" s="1"/>
      <c r="G159" s="1"/>
      <c r="H159" s="1" t="s">
        <v>473</v>
      </c>
      <c r="I159" s="1"/>
    </row>
    <row r="160" spans="3:9" ht="30" customHeight="1">
      <c r="C160" s="14"/>
      <c r="H160" s="1"/>
      <c r="I160" s="1"/>
    </row>
    <row r="161" spans="3:9" ht="36" customHeight="1">
      <c r="C161" s="14" t="s">
        <v>335</v>
      </c>
      <c r="D161" s="53"/>
      <c r="E161" s="2"/>
      <c r="F161" s="1"/>
      <c r="G161" s="1"/>
      <c r="H161" s="1" t="s">
        <v>474</v>
      </c>
      <c r="I161" s="1"/>
    </row>
    <row r="162" spans="3:9" ht="31.5" customHeight="1">
      <c r="C162" s="14"/>
      <c r="D162" s="53"/>
      <c r="E162" s="2"/>
      <c r="F162" s="1"/>
      <c r="G162" s="1"/>
      <c r="H162" s="1"/>
      <c r="I162" s="1"/>
    </row>
    <row r="163" spans="3:9" ht="31.5" customHeight="1">
      <c r="C163" s="14" t="s">
        <v>336</v>
      </c>
      <c r="H163" s="1" t="s">
        <v>337</v>
      </c>
      <c r="I163" s="1"/>
    </row>
    <row r="164" spans="3:9" ht="29.25" customHeight="1">
      <c r="C164" s="14"/>
      <c r="H164" s="1"/>
      <c r="I164" s="1"/>
    </row>
    <row r="165" spans="3:9" ht="36" customHeight="1">
      <c r="C165" s="14" t="s">
        <v>11</v>
      </c>
      <c r="H165" s="1" t="s">
        <v>279</v>
      </c>
      <c r="I165" s="1"/>
    </row>
    <row r="166" spans="3:9" ht="28.5" customHeight="1">
      <c r="C166" s="14"/>
      <c r="H166" s="1"/>
      <c r="I166" s="1"/>
    </row>
    <row r="167" spans="3:9" ht="31.5" customHeight="1">
      <c r="C167" s="14" t="s">
        <v>483</v>
      </c>
      <c r="H167" s="1" t="s">
        <v>340</v>
      </c>
      <c r="I167" s="1"/>
    </row>
    <row r="168" spans="3:9" ht="27.75" customHeight="1">
      <c r="C168" s="14"/>
      <c r="H168" s="1"/>
      <c r="I168" s="1"/>
    </row>
    <row r="169" spans="3:9" ht="27.75" customHeight="1">
      <c r="C169" s="14" t="s">
        <v>338</v>
      </c>
      <c r="H169" s="1" t="s">
        <v>339</v>
      </c>
      <c r="I169" s="1"/>
    </row>
  </sheetData>
  <sheetProtection/>
  <autoFilter ref="A31:O147"/>
  <mergeCells count="18">
    <mergeCell ref="A8:P8"/>
    <mergeCell ref="A9:P9"/>
    <mergeCell ref="A31:A33"/>
    <mergeCell ref="B31:B33"/>
    <mergeCell ref="C31:C33"/>
    <mergeCell ref="D31:D33"/>
    <mergeCell ref="E31:E33"/>
    <mergeCell ref="F31:F33"/>
    <mergeCell ref="H31:H33"/>
    <mergeCell ref="I31:I33"/>
    <mergeCell ref="A151:O151"/>
    <mergeCell ref="J31:J33"/>
    <mergeCell ref="K31:K33"/>
    <mergeCell ref="L31:L33"/>
    <mergeCell ref="M31:M33"/>
    <mergeCell ref="N31:N33"/>
    <mergeCell ref="O31:O33"/>
    <mergeCell ref="G31:G33"/>
  </mergeCells>
  <printOptions/>
  <pageMargins left="0.4724409448818898" right="0.2362204724409449" top="0.4330708661417323" bottom="0.15748031496062992" header="0.4330708661417323" footer="0.15748031496062992"/>
  <pageSetup horizontalDpi="600" verticalDpi="600" orientation="landscape" paperSize="9" scale="48" r:id="rId1"/>
  <colBreaks count="1" manualBreakCount="1">
    <brk id="15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W107"/>
  <sheetViews>
    <sheetView view="pageBreakPreview" zoomScale="60" zoomScaleNormal="60" zoomScalePageLayoutView="0" workbookViewId="0" topLeftCell="A64">
      <selection activeCell="C52" sqref="C52"/>
    </sheetView>
  </sheetViews>
  <sheetFormatPr defaultColWidth="9.00390625" defaultRowHeight="12.75"/>
  <cols>
    <col min="1" max="1" width="5.875" style="252" customWidth="1"/>
    <col min="2" max="2" width="28.875" style="252" customWidth="1"/>
    <col min="3" max="3" width="34.625" style="365" customWidth="1"/>
    <col min="4" max="4" width="8.875" style="252" customWidth="1"/>
    <col min="5" max="5" width="9.875" style="252" customWidth="1"/>
    <col min="6" max="6" width="16.875" style="362" customWidth="1"/>
    <col min="7" max="7" width="20.00390625" style="362" customWidth="1"/>
    <col min="8" max="8" width="29.00390625" style="362" customWidth="1"/>
    <col min="9" max="9" width="12.625" style="399" customWidth="1"/>
    <col min="10" max="10" width="23.00390625" style="252" customWidth="1"/>
    <col min="11" max="11" width="15.375" style="252" customWidth="1"/>
    <col min="12" max="12" width="26.875" style="252" customWidth="1"/>
    <col min="13" max="13" width="16.00390625" style="252" customWidth="1"/>
    <col min="14" max="14" width="31.00390625" style="252" customWidth="1"/>
    <col min="15" max="15" width="44.00390625" style="252" customWidth="1"/>
    <col min="16" max="16" width="25.00390625" style="252" customWidth="1"/>
    <col min="17" max="17" width="36.875" style="0" hidden="1" customWidth="1"/>
    <col min="18" max="21" width="0" style="0" hidden="1" customWidth="1"/>
    <col min="22" max="22" width="86.75390625" style="0" hidden="1" customWidth="1"/>
    <col min="23" max="24" width="0" style="0" hidden="1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18.7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391" t="s">
        <v>0</v>
      </c>
      <c r="P2" s="180"/>
    </row>
    <row r="3" spans="1:16" ht="22.5" customHeight="1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12" t="s">
        <v>140</v>
      </c>
      <c r="P3" s="712"/>
    </row>
    <row r="4" spans="1:16" ht="20.25" customHeight="1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12" t="s">
        <v>786</v>
      </c>
      <c r="P4" s="712"/>
    </row>
    <row r="5" spans="1:16" s="174" customFormat="1" ht="18.7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180" t="s">
        <v>2</v>
      </c>
      <c r="P5" s="180"/>
    </row>
    <row r="6" spans="1:16" s="174" customFormat="1" ht="37.5" customHeight="1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15" t="s">
        <v>787</v>
      </c>
      <c r="P6" s="715"/>
    </row>
    <row r="7" spans="1:16" s="174" customFormat="1" ht="18.75">
      <c r="A7" s="180"/>
      <c r="B7" s="180"/>
      <c r="C7" s="357"/>
      <c r="D7" s="180"/>
      <c r="E7" s="180"/>
      <c r="F7" s="358"/>
      <c r="G7" s="358"/>
      <c r="H7" s="358"/>
      <c r="I7" s="359"/>
      <c r="J7" s="180"/>
      <c r="K7" s="180"/>
      <c r="L7" s="180"/>
      <c r="M7" s="180"/>
      <c r="N7" s="180"/>
      <c r="O7" s="360" t="s">
        <v>751</v>
      </c>
      <c r="P7" s="180"/>
    </row>
    <row r="8" spans="1:16" s="174" customFormat="1" ht="18.75">
      <c r="A8" s="709" t="s">
        <v>783</v>
      </c>
      <c r="B8" s="709"/>
      <c r="C8" s="709"/>
      <c r="D8" s="709"/>
      <c r="E8" s="709"/>
      <c r="F8" s="709"/>
      <c r="G8" s="709"/>
      <c r="H8" s="709"/>
      <c r="I8" s="709"/>
      <c r="J8" s="709"/>
      <c r="K8" s="709"/>
      <c r="L8" s="709"/>
      <c r="M8" s="709"/>
      <c r="N8" s="709"/>
      <c r="O8" s="709"/>
      <c r="P8" s="709"/>
    </row>
    <row r="9" spans="1:16" s="174" customFormat="1" ht="18.75">
      <c r="A9" s="710" t="s">
        <v>4</v>
      </c>
      <c r="B9" s="710"/>
      <c r="C9" s="710"/>
      <c r="D9" s="710"/>
      <c r="E9" s="710"/>
      <c r="F9" s="710"/>
      <c r="G9" s="710"/>
      <c r="H9" s="710"/>
      <c r="I9" s="710"/>
      <c r="J9" s="710"/>
      <c r="K9" s="710"/>
      <c r="L9" s="710"/>
      <c r="M9" s="710"/>
      <c r="N9" s="710"/>
      <c r="O9" s="710"/>
      <c r="P9" s="710"/>
    </row>
    <row r="10" spans="1:16" s="174" customFormat="1" ht="21" customHeight="1">
      <c r="A10" s="712" t="s">
        <v>745</v>
      </c>
      <c r="B10" s="712"/>
      <c r="C10" s="712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s="174" customFormat="1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s="174" customFormat="1" ht="41.25" customHeight="1">
      <c r="A12" s="713" t="s">
        <v>5</v>
      </c>
      <c r="B12" s="713"/>
      <c r="C12" s="355" t="s">
        <v>6</v>
      </c>
      <c r="D12" s="180"/>
      <c r="E12" s="712" t="s">
        <v>486</v>
      </c>
      <c r="F12" s="712"/>
      <c r="G12" s="712"/>
      <c r="H12" s="358"/>
      <c r="I12" s="359"/>
      <c r="J12" s="361"/>
      <c r="K12" s="180"/>
      <c r="L12" s="222" t="s">
        <v>788</v>
      </c>
      <c r="M12" s="180"/>
      <c r="N12" s="180"/>
      <c r="O12" s="180"/>
      <c r="P12" s="180"/>
    </row>
    <row r="13" spans="1:16" s="378" customFormat="1" ht="20.25" customHeight="1">
      <c r="A13" s="368"/>
      <c r="B13" s="368"/>
      <c r="C13" s="357"/>
      <c r="D13" s="357"/>
      <c r="E13" s="357"/>
      <c r="F13" s="357"/>
      <c r="G13" s="357"/>
      <c r="H13" s="357"/>
      <c r="I13" s="369"/>
      <c r="J13" s="364"/>
      <c r="K13" s="357"/>
      <c r="L13" s="357"/>
      <c r="M13" s="357"/>
      <c r="N13" s="357"/>
      <c r="O13" s="357"/>
      <c r="P13" s="357"/>
    </row>
    <row r="14" spans="1:16" s="378" customFormat="1" ht="20.25" customHeight="1">
      <c r="A14" s="370"/>
      <c r="B14" s="357"/>
      <c r="C14" s="357" t="s">
        <v>8</v>
      </c>
      <c r="D14" s="357"/>
      <c r="E14" s="712" t="s">
        <v>760</v>
      </c>
      <c r="F14" s="712"/>
      <c r="G14" s="712"/>
      <c r="H14" s="357"/>
      <c r="I14" s="369"/>
      <c r="J14" s="364"/>
      <c r="K14" s="357"/>
      <c r="L14" s="357" t="s">
        <v>812</v>
      </c>
      <c r="M14" s="370"/>
      <c r="N14" s="370"/>
      <c r="O14" s="370"/>
      <c r="P14" s="370"/>
    </row>
    <row r="15" spans="1:16" s="378" customFormat="1" ht="20.25" customHeight="1">
      <c r="A15" s="370"/>
      <c r="B15" s="357"/>
      <c r="C15" s="357"/>
      <c r="D15" s="357"/>
      <c r="E15" s="357"/>
      <c r="F15" s="357"/>
      <c r="G15" s="357"/>
      <c r="H15" s="357"/>
      <c r="I15" s="369"/>
      <c r="J15" s="364"/>
      <c r="K15" s="357"/>
      <c r="L15" s="357"/>
      <c r="M15" s="370"/>
      <c r="N15" s="370"/>
      <c r="O15" s="370"/>
      <c r="P15" s="370"/>
    </row>
    <row r="16" spans="1:16" s="378" customFormat="1" ht="20.25" customHeight="1">
      <c r="A16" s="370"/>
      <c r="B16" s="357"/>
      <c r="C16" s="357"/>
      <c r="D16" s="357"/>
      <c r="E16" s="712" t="s">
        <v>792</v>
      </c>
      <c r="F16" s="712"/>
      <c r="G16" s="712"/>
      <c r="H16" s="357"/>
      <c r="I16" s="369"/>
      <c r="J16" s="355"/>
      <c r="K16" s="357"/>
      <c r="L16" s="357" t="s">
        <v>816</v>
      </c>
      <c r="M16" s="370"/>
      <c r="N16" s="370"/>
      <c r="O16" s="370"/>
      <c r="P16" s="370"/>
    </row>
    <row r="17" spans="1:16" s="378" customFormat="1" ht="20.25" customHeight="1">
      <c r="A17" s="370"/>
      <c r="B17" s="357"/>
      <c r="C17" s="357"/>
      <c r="D17" s="357"/>
      <c r="E17" s="357"/>
      <c r="F17" s="357"/>
      <c r="G17" s="357"/>
      <c r="H17" s="357"/>
      <c r="I17" s="369"/>
      <c r="J17" s="355"/>
      <c r="K17" s="357"/>
      <c r="L17" s="357"/>
      <c r="M17" s="370"/>
      <c r="N17" s="370"/>
      <c r="O17" s="370"/>
      <c r="P17" s="370"/>
    </row>
    <row r="18" spans="1:16" s="378" customFormat="1" ht="20.25" customHeight="1">
      <c r="A18" s="370"/>
      <c r="B18" s="357"/>
      <c r="C18" s="357"/>
      <c r="D18" s="357"/>
      <c r="E18" s="712" t="s">
        <v>516</v>
      </c>
      <c r="F18" s="712"/>
      <c r="G18" s="712"/>
      <c r="H18" s="357"/>
      <c r="I18" s="369"/>
      <c r="J18" s="355"/>
      <c r="K18" s="357"/>
      <c r="L18" s="357" t="s">
        <v>796</v>
      </c>
      <c r="M18" s="370"/>
      <c r="N18" s="370"/>
      <c r="O18" s="370"/>
      <c r="P18" s="370"/>
    </row>
    <row r="19" spans="1:16" s="378" customFormat="1" ht="20.25" customHeight="1">
      <c r="A19" s="370"/>
      <c r="B19" s="357"/>
      <c r="C19" s="357"/>
      <c r="D19" s="357"/>
      <c r="E19" s="365"/>
      <c r="F19" s="365"/>
      <c r="G19" s="365"/>
      <c r="H19" s="365"/>
      <c r="I19" s="379"/>
      <c r="J19" s="365"/>
      <c r="K19" s="365"/>
      <c r="L19" s="365"/>
      <c r="M19" s="370"/>
      <c r="N19" s="370"/>
      <c r="O19" s="370"/>
      <c r="P19" s="370"/>
    </row>
    <row r="20" spans="1:16" s="378" customFormat="1" ht="20.25" customHeight="1">
      <c r="A20" s="370"/>
      <c r="B20" s="357"/>
      <c r="C20" s="357"/>
      <c r="D20" s="357"/>
      <c r="E20" s="712" t="s">
        <v>794</v>
      </c>
      <c r="F20" s="712"/>
      <c r="G20" s="712"/>
      <c r="H20" s="357"/>
      <c r="I20" s="369"/>
      <c r="J20" s="355"/>
      <c r="K20" s="357"/>
      <c r="L20" s="357" t="s">
        <v>795</v>
      </c>
      <c r="M20" s="370"/>
      <c r="N20" s="370"/>
      <c r="O20" s="370"/>
      <c r="P20" s="370"/>
    </row>
    <row r="21" spans="1:16" s="378" customFormat="1" ht="20.25" customHeight="1">
      <c r="A21" s="370"/>
      <c r="B21" s="357"/>
      <c r="C21" s="357"/>
      <c r="D21" s="357"/>
      <c r="E21" s="357"/>
      <c r="F21" s="357"/>
      <c r="G21" s="357"/>
      <c r="H21" s="357"/>
      <c r="I21" s="369"/>
      <c r="J21" s="355"/>
      <c r="K21" s="357"/>
      <c r="L21" s="357"/>
      <c r="M21" s="370"/>
      <c r="N21" s="370"/>
      <c r="O21" s="370"/>
      <c r="P21" s="370"/>
    </row>
    <row r="22" spans="1:16" s="378" customFormat="1" ht="20.25" customHeight="1">
      <c r="A22" s="370"/>
      <c r="B22" s="357"/>
      <c r="C22" s="357"/>
      <c r="D22" s="357"/>
      <c r="E22" s="713" t="s">
        <v>791</v>
      </c>
      <c r="F22" s="713"/>
      <c r="G22" s="713"/>
      <c r="H22" s="355"/>
      <c r="I22" s="380"/>
      <c r="J22" s="355"/>
      <c r="K22" s="355"/>
      <c r="L22" s="355" t="s">
        <v>793</v>
      </c>
      <c r="M22" s="370"/>
      <c r="N22" s="370"/>
      <c r="O22" s="370"/>
      <c r="P22" s="370"/>
    </row>
    <row r="23" spans="1:16" s="378" customFormat="1" ht="20.25" customHeight="1">
      <c r="A23" s="370"/>
      <c r="B23" s="357"/>
      <c r="C23" s="357"/>
      <c r="D23" s="357"/>
      <c r="E23" s="357"/>
      <c r="F23" s="357"/>
      <c r="G23" s="357"/>
      <c r="H23" s="357"/>
      <c r="I23" s="369"/>
      <c r="J23" s="355"/>
      <c r="K23" s="357"/>
      <c r="L23" s="357"/>
      <c r="M23" s="370"/>
      <c r="N23" s="370"/>
      <c r="O23" s="370"/>
      <c r="P23" s="370"/>
    </row>
    <row r="24" spans="1:16" s="378" customFormat="1" ht="20.25" customHeight="1">
      <c r="A24" s="370"/>
      <c r="B24" s="357"/>
      <c r="C24" s="357"/>
      <c r="D24" s="357"/>
      <c r="E24" s="712" t="s">
        <v>589</v>
      </c>
      <c r="F24" s="712"/>
      <c r="G24" s="712"/>
      <c r="H24" s="357"/>
      <c r="I24" s="369"/>
      <c r="J24" s="364"/>
      <c r="K24" s="357"/>
      <c r="L24" s="357" t="s">
        <v>594</v>
      </c>
      <c r="M24" s="370"/>
      <c r="N24" s="370"/>
      <c r="O24" s="370"/>
      <c r="P24" s="370"/>
    </row>
    <row r="25" spans="1:16" s="378" customFormat="1" ht="20.25" customHeight="1">
      <c r="A25" s="370"/>
      <c r="B25" s="357"/>
      <c r="C25" s="357"/>
      <c r="D25" s="357"/>
      <c r="E25" s="357"/>
      <c r="F25" s="357"/>
      <c r="G25" s="357"/>
      <c r="H25" s="357"/>
      <c r="I25" s="369"/>
      <c r="J25" s="355"/>
      <c r="K25" s="357"/>
      <c r="L25" s="357"/>
      <c r="M25" s="370"/>
      <c r="N25" s="370"/>
      <c r="O25" s="370"/>
      <c r="P25" s="370"/>
    </row>
    <row r="26" spans="1:16" s="378" customFormat="1" ht="20.25" customHeight="1">
      <c r="A26" s="370"/>
      <c r="B26" s="357"/>
      <c r="C26" s="357"/>
      <c r="D26" s="357"/>
      <c r="E26" s="712" t="s">
        <v>789</v>
      </c>
      <c r="F26" s="712"/>
      <c r="G26" s="712"/>
      <c r="H26" s="357"/>
      <c r="I26" s="369"/>
      <c r="J26" s="364"/>
      <c r="K26" s="357"/>
      <c r="L26" s="357" t="s">
        <v>591</v>
      </c>
      <c r="M26" s="370"/>
      <c r="N26" s="370"/>
      <c r="O26" s="370"/>
      <c r="P26" s="370"/>
    </row>
    <row r="27" spans="1:16" s="378" customFormat="1" ht="20.25" customHeight="1">
      <c r="A27" s="370"/>
      <c r="B27" s="357"/>
      <c r="C27" s="357"/>
      <c r="D27" s="357"/>
      <c r="E27" s="357"/>
      <c r="F27" s="357"/>
      <c r="G27" s="357"/>
      <c r="H27" s="357"/>
      <c r="I27" s="369"/>
      <c r="J27" s="355"/>
      <c r="K27" s="357"/>
      <c r="L27" s="357"/>
      <c r="M27" s="370"/>
      <c r="N27" s="370"/>
      <c r="O27" s="370"/>
      <c r="P27" s="370"/>
    </row>
    <row r="28" spans="1:16" s="378" customFormat="1" ht="20.25" customHeight="1">
      <c r="A28" s="370"/>
      <c r="B28" s="357"/>
      <c r="C28" s="357"/>
      <c r="D28" s="357"/>
      <c r="E28" s="712" t="s">
        <v>472</v>
      </c>
      <c r="F28" s="712"/>
      <c r="G28" s="712"/>
      <c r="H28" s="357"/>
      <c r="I28" s="369"/>
      <c r="J28" s="355"/>
      <c r="K28" s="357"/>
      <c r="L28" s="357" t="s">
        <v>790</v>
      </c>
      <c r="M28" s="370"/>
      <c r="N28" s="370"/>
      <c r="O28" s="370"/>
      <c r="P28" s="370"/>
    </row>
    <row r="29" spans="1:16" s="378" customFormat="1" ht="20.25" customHeight="1">
      <c r="A29" s="370"/>
      <c r="B29" s="357"/>
      <c r="C29" s="357"/>
      <c r="D29" s="357"/>
      <c r="E29" s="357"/>
      <c r="F29" s="357"/>
      <c r="G29" s="357"/>
      <c r="H29" s="357"/>
      <c r="I29" s="369"/>
      <c r="J29" s="355"/>
      <c r="K29" s="357"/>
      <c r="L29" s="357"/>
      <c r="M29" s="370"/>
      <c r="N29" s="370"/>
      <c r="O29" s="370"/>
      <c r="P29" s="370"/>
    </row>
    <row r="30" spans="1:16" s="378" customFormat="1" ht="20.25" customHeight="1">
      <c r="A30" s="370"/>
      <c r="B30" s="357"/>
      <c r="C30" s="357"/>
      <c r="D30" s="357"/>
      <c r="E30" s="713" t="s">
        <v>756</v>
      </c>
      <c r="F30" s="713"/>
      <c r="G30" s="713"/>
      <c r="H30" s="355"/>
      <c r="I30" s="380"/>
      <c r="J30" s="355"/>
      <c r="K30" s="355"/>
      <c r="L30" s="355" t="s">
        <v>757</v>
      </c>
      <c r="M30" s="370"/>
      <c r="N30" s="370"/>
      <c r="O30" s="370"/>
      <c r="P30" s="370"/>
    </row>
    <row r="31" spans="1:16" s="378" customFormat="1" ht="20.25" customHeight="1">
      <c r="A31" s="370"/>
      <c r="B31" s="357"/>
      <c r="C31" s="357"/>
      <c r="D31" s="357"/>
      <c r="E31" s="357"/>
      <c r="F31" s="357"/>
      <c r="G31" s="357"/>
      <c r="H31" s="357"/>
      <c r="I31" s="369"/>
      <c r="J31" s="355"/>
      <c r="K31" s="357"/>
      <c r="L31" s="357"/>
      <c r="M31" s="370"/>
      <c r="N31" s="370"/>
      <c r="O31" s="370"/>
      <c r="P31" s="370"/>
    </row>
    <row r="32" spans="1:16" s="378" customFormat="1" ht="20.25" customHeight="1">
      <c r="A32" s="370"/>
      <c r="B32" s="357"/>
      <c r="C32" s="357"/>
      <c r="D32" s="357"/>
      <c r="E32" s="712" t="s">
        <v>641</v>
      </c>
      <c r="F32" s="712"/>
      <c r="G32" s="712"/>
      <c r="H32" s="357"/>
      <c r="I32" s="369"/>
      <c r="J32" s="355"/>
      <c r="K32" s="357"/>
      <c r="L32" s="357" t="s">
        <v>593</v>
      </c>
      <c r="M32" s="370"/>
      <c r="N32" s="370"/>
      <c r="O32" s="370"/>
      <c r="P32" s="370"/>
    </row>
    <row r="33" spans="1:16" s="378" customFormat="1" ht="20.25" customHeight="1">
      <c r="A33" s="370"/>
      <c r="B33" s="357"/>
      <c r="C33" s="357"/>
      <c r="D33" s="357"/>
      <c r="E33" s="357"/>
      <c r="F33" s="357"/>
      <c r="G33" s="357"/>
      <c r="H33" s="357"/>
      <c r="I33" s="369"/>
      <c r="J33" s="355"/>
      <c r="K33" s="357"/>
      <c r="L33" s="357"/>
      <c r="M33" s="370"/>
      <c r="N33" s="370"/>
      <c r="O33" s="370"/>
      <c r="P33" s="370"/>
    </row>
    <row r="34" spans="1:16" s="378" customFormat="1" ht="20.25" customHeight="1">
      <c r="A34" s="370"/>
      <c r="B34" s="357"/>
      <c r="C34" s="357"/>
      <c r="D34" s="357"/>
      <c r="E34" s="712" t="s">
        <v>508</v>
      </c>
      <c r="F34" s="712"/>
      <c r="G34" s="712"/>
      <c r="H34" s="357"/>
      <c r="I34" s="369"/>
      <c r="J34" s="364"/>
      <c r="K34" s="357"/>
      <c r="L34" s="357" t="s">
        <v>758</v>
      </c>
      <c r="M34" s="370"/>
      <c r="N34" s="370"/>
      <c r="O34" s="370"/>
      <c r="P34" s="370"/>
    </row>
    <row r="35" spans="1:16" s="174" customFormat="1" ht="19.5" thickBot="1">
      <c r="A35" s="244"/>
      <c r="B35" s="180"/>
      <c r="C35" s="357"/>
      <c r="D35" s="180"/>
      <c r="E35" s="180"/>
      <c r="F35" s="358"/>
      <c r="G35" s="358"/>
      <c r="H35" s="358"/>
      <c r="I35" s="359"/>
      <c r="J35" s="361"/>
      <c r="K35" s="180"/>
      <c r="L35" s="180"/>
      <c r="M35" s="244"/>
      <c r="N35" s="244"/>
      <c r="O35" s="244"/>
      <c r="P35" s="244"/>
    </row>
    <row r="36" spans="1:16" s="128" customFormat="1" ht="15.75">
      <c r="A36" s="662" t="s">
        <v>12</v>
      </c>
      <c r="B36" s="664" t="s">
        <v>13</v>
      </c>
      <c r="C36" s="666" t="s">
        <v>14</v>
      </c>
      <c r="D36" s="660" t="s">
        <v>15</v>
      </c>
      <c r="E36" s="660" t="s">
        <v>16</v>
      </c>
      <c r="F36" s="675" t="s">
        <v>628</v>
      </c>
      <c r="G36" s="675" t="s">
        <v>491</v>
      </c>
      <c r="H36" s="675" t="s">
        <v>525</v>
      </c>
      <c r="I36" s="678" t="s">
        <v>17</v>
      </c>
      <c r="J36" s="660" t="s">
        <v>18</v>
      </c>
      <c r="K36" s="660" t="s">
        <v>19</v>
      </c>
      <c r="L36" s="660" t="s">
        <v>20</v>
      </c>
      <c r="M36" s="660" t="s">
        <v>21</v>
      </c>
      <c r="N36" s="660" t="s">
        <v>22</v>
      </c>
      <c r="O36" s="660" t="s">
        <v>23</v>
      </c>
      <c r="P36" s="670" t="s">
        <v>24</v>
      </c>
    </row>
    <row r="37" spans="1:16" s="128" customFormat="1" ht="15.75">
      <c r="A37" s="663"/>
      <c r="B37" s="665"/>
      <c r="C37" s="667"/>
      <c r="D37" s="661"/>
      <c r="E37" s="661"/>
      <c r="F37" s="676"/>
      <c r="G37" s="676"/>
      <c r="H37" s="676"/>
      <c r="I37" s="679"/>
      <c r="J37" s="661"/>
      <c r="K37" s="661"/>
      <c r="L37" s="661"/>
      <c r="M37" s="661"/>
      <c r="N37" s="661"/>
      <c r="O37" s="661"/>
      <c r="P37" s="671"/>
    </row>
    <row r="38" spans="1:16" s="128" customFormat="1" ht="15.75">
      <c r="A38" s="663"/>
      <c r="B38" s="665"/>
      <c r="C38" s="667"/>
      <c r="D38" s="661"/>
      <c r="E38" s="661"/>
      <c r="F38" s="677"/>
      <c r="G38" s="677"/>
      <c r="H38" s="677"/>
      <c r="I38" s="679"/>
      <c r="J38" s="661"/>
      <c r="K38" s="661"/>
      <c r="L38" s="661"/>
      <c r="M38" s="661"/>
      <c r="N38" s="661"/>
      <c r="O38" s="661"/>
      <c r="P38" s="671"/>
    </row>
    <row r="39" spans="1:23" s="386" customFormat="1" ht="68.25" customHeight="1">
      <c r="A39" s="144">
        <v>1</v>
      </c>
      <c r="B39" s="325" t="s">
        <v>693</v>
      </c>
      <c r="C39" s="326" t="s">
        <v>660</v>
      </c>
      <c r="D39" s="330" t="s">
        <v>47</v>
      </c>
      <c r="E39" s="330">
        <v>1500</v>
      </c>
      <c r="F39" s="328">
        <v>45.7826333333333</v>
      </c>
      <c r="G39" s="328">
        <v>68673.95</v>
      </c>
      <c r="H39" s="332">
        <v>1200678</v>
      </c>
      <c r="I39" s="332"/>
      <c r="J39" s="392" t="s">
        <v>144</v>
      </c>
      <c r="K39" s="330"/>
      <c r="L39" s="330" t="s">
        <v>694</v>
      </c>
      <c r="M39" s="381" t="s">
        <v>280</v>
      </c>
      <c r="N39" s="145" t="s">
        <v>168</v>
      </c>
      <c r="O39" s="145" t="s">
        <v>746</v>
      </c>
      <c r="P39" s="330" t="s">
        <v>633</v>
      </c>
      <c r="V39" s="383" t="s">
        <v>746</v>
      </c>
      <c r="W39" s="384" t="s">
        <v>633</v>
      </c>
    </row>
    <row r="40" spans="1:23" s="386" customFormat="1" ht="57" customHeight="1">
      <c r="A40" s="144">
        <v>2</v>
      </c>
      <c r="B40" s="325" t="s">
        <v>696</v>
      </c>
      <c r="C40" s="326" t="s">
        <v>661</v>
      </c>
      <c r="D40" s="330" t="s">
        <v>31</v>
      </c>
      <c r="E40" s="330">
        <v>3</v>
      </c>
      <c r="F40" s="328">
        <v>2373.623333333333</v>
      </c>
      <c r="G40" s="328">
        <v>7120.869999999999</v>
      </c>
      <c r="H40" s="332">
        <v>9003041</v>
      </c>
      <c r="I40" s="332"/>
      <c r="J40" s="392" t="s">
        <v>144</v>
      </c>
      <c r="K40" s="330"/>
      <c r="L40" s="330" t="s">
        <v>695</v>
      </c>
      <c r="M40" s="381" t="s">
        <v>736</v>
      </c>
      <c r="N40" s="145" t="s">
        <v>813</v>
      </c>
      <c r="O40" s="145" t="s">
        <v>610</v>
      </c>
      <c r="P40" s="150" t="s">
        <v>633</v>
      </c>
      <c r="V40" s="385" t="s">
        <v>610</v>
      </c>
      <c r="W40" s="384" t="s">
        <v>633</v>
      </c>
    </row>
    <row r="41" spans="1:23" s="386" customFormat="1" ht="57" customHeight="1">
      <c r="A41" s="144">
        <v>3</v>
      </c>
      <c r="B41" s="325" t="s">
        <v>697</v>
      </c>
      <c r="C41" s="326" t="s">
        <v>662</v>
      </c>
      <c r="D41" s="330" t="s">
        <v>31</v>
      </c>
      <c r="E41" s="330">
        <f>16-6</f>
        <v>10</v>
      </c>
      <c r="F41" s="328">
        <v>791.4</v>
      </c>
      <c r="G41" s="328">
        <f>F41*E41</f>
        <v>7914</v>
      </c>
      <c r="H41" s="332">
        <v>9003199</v>
      </c>
      <c r="I41" s="332"/>
      <c r="J41" s="382">
        <v>2005</v>
      </c>
      <c r="K41" s="330"/>
      <c r="L41" s="330" t="s">
        <v>695</v>
      </c>
      <c r="M41" s="381" t="s">
        <v>605</v>
      </c>
      <c r="N41" s="145" t="s">
        <v>168</v>
      </c>
      <c r="O41" s="145" t="s">
        <v>610</v>
      </c>
      <c r="P41" s="150" t="s">
        <v>633</v>
      </c>
      <c r="V41" s="385" t="s">
        <v>610</v>
      </c>
      <c r="W41" s="384" t="s">
        <v>633</v>
      </c>
    </row>
    <row r="42" spans="1:23" s="386" customFormat="1" ht="81" customHeight="1">
      <c r="A42" s="144">
        <v>4</v>
      </c>
      <c r="B42" s="325" t="s">
        <v>761</v>
      </c>
      <c r="C42" s="326" t="s">
        <v>663</v>
      </c>
      <c r="D42" s="330" t="s">
        <v>31</v>
      </c>
      <c r="E42" s="330">
        <v>9</v>
      </c>
      <c r="F42" s="328">
        <v>1822.0299999999997</v>
      </c>
      <c r="G42" s="328">
        <v>16398.269999999997</v>
      </c>
      <c r="H42" s="332">
        <v>1082401</v>
      </c>
      <c r="I42" s="332"/>
      <c r="J42" s="382">
        <v>2007</v>
      </c>
      <c r="K42" s="330"/>
      <c r="L42" s="330" t="s">
        <v>698</v>
      </c>
      <c r="M42" s="381" t="s">
        <v>739</v>
      </c>
      <c r="N42" s="145" t="s">
        <v>800</v>
      </c>
      <c r="O42" s="325" t="s">
        <v>747</v>
      </c>
      <c r="P42" s="330" t="s">
        <v>810</v>
      </c>
      <c r="V42" s="383" t="s">
        <v>747</v>
      </c>
      <c r="W42" s="384" t="s">
        <v>749</v>
      </c>
    </row>
    <row r="43" spans="1:23" s="386" customFormat="1" ht="73.5" customHeight="1">
      <c r="A43" s="144">
        <v>5</v>
      </c>
      <c r="B43" s="325" t="s">
        <v>774</v>
      </c>
      <c r="C43" s="326" t="s">
        <v>771</v>
      </c>
      <c r="D43" s="330" t="s">
        <v>31</v>
      </c>
      <c r="E43" s="330">
        <v>2</v>
      </c>
      <c r="F43" s="328">
        <v>9199.5</v>
      </c>
      <c r="G43" s="328">
        <f>F43*E43</f>
        <v>18399</v>
      </c>
      <c r="H43" s="332">
        <v>1054119</v>
      </c>
      <c r="I43" s="332"/>
      <c r="J43" s="382">
        <v>2007</v>
      </c>
      <c r="K43" s="330"/>
      <c r="L43" s="330" t="s">
        <v>698</v>
      </c>
      <c r="M43" s="381" t="s">
        <v>739</v>
      </c>
      <c r="N43" s="145" t="s">
        <v>800</v>
      </c>
      <c r="O43" s="325" t="s">
        <v>747</v>
      </c>
      <c r="P43" s="330" t="s">
        <v>810</v>
      </c>
      <c r="V43" s="383" t="s">
        <v>747</v>
      </c>
      <c r="W43" s="384" t="s">
        <v>749</v>
      </c>
    </row>
    <row r="44" spans="1:23" s="386" customFormat="1" ht="69.75" customHeight="1">
      <c r="A44" s="144">
        <v>6</v>
      </c>
      <c r="B44" s="325" t="s">
        <v>700</v>
      </c>
      <c r="C44" s="326" t="s">
        <v>665</v>
      </c>
      <c r="D44" s="330" t="s">
        <v>31</v>
      </c>
      <c r="E44" s="330">
        <v>1</v>
      </c>
      <c r="F44" s="328">
        <v>10464.4</v>
      </c>
      <c r="G44" s="328">
        <f>F44*E44</f>
        <v>10464.4</v>
      </c>
      <c r="H44" s="332">
        <v>1054119</v>
      </c>
      <c r="I44" s="332"/>
      <c r="J44" s="382">
        <v>2007</v>
      </c>
      <c r="K44" s="330"/>
      <c r="L44" s="330" t="s">
        <v>698</v>
      </c>
      <c r="M44" s="381" t="s">
        <v>280</v>
      </c>
      <c r="N44" s="145" t="s">
        <v>800</v>
      </c>
      <c r="O44" s="325" t="s">
        <v>747</v>
      </c>
      <c r="P44" s="330" t="s">
        <v>810</v>
      </c>
      <c r="V44" s="383" t="s">
        <v>747</v>
      </c>
      <c r="W44" s="384" t="s">
        <v>749</v>
      </c>
    </row>
    <row r="45" spans="1:23" s="386" customFormat="1" ht="72" customHeight="1">
      <c r="A45" s="144">
        <v>7</v>
      </c>
      <c r="B45" s="325" t="s">
        <v>701</v>
      </c>
      <c r="C45" s="326" t="s">
        <v>666</v>
      </c>
      <c r="D45" s="330" t="s">
        <v>31</v>
      </c>
      <c r="E45" s="330">
        <v>12</v>
      </c>
      <c r="F45" s="328">
        <v>82900.01</v>
      </c>
      <c r="G45" s="328">
        <f>F45*E45</f>
        <v>994800.1199999999</v>
      </c>
      <c r="H45" s="332">
        <v>9003108</v>
      </c>
      <c r="I45" s="332"/>
      <c r="J45" s="382">
        <v>2006</v>
      </c>
      <c r="K45" s="330"/>
      <c r="L45" s="330" t="s">
        <v>698</v>
      </c>
      <c r="M45" s="381" t="s">
        <v>152</v>
      </c>
      <c r="N45" s="145" t="s">
        <v>800</v>
      </c>
      <c r="O45" s="325" t="s">
        <v>803</v>
      </c>
      <c r="P45" s="330" t="s">
        <v>810</v>
      </c>
      <c r="V45" s="383" t="s">
        <v>748</v>
      </c>
      <c r="W45" s="384" t="s">
        <v>749</v>
      </c>
    </row>
    <row r="46" spans="1:23" s="386" customFormat="1" ht="74.25" customHeight="1">
      <c r="A46" s="144">
        <v>8</v>
      </c>
      <c r="B46" s="325" t="s">
        <v>704</v>
      </c>
      <c r="C46" s="326" t="s">
        <v>703</v>
      </c>
      <c r="D46" s="330" t="s">
        <v>31</v>
      </c>
      <c r="E46" s="330">
        <v>2</v>
      </c>
      <c r="F46" s="328">
        <v>662.3899999999999</v>
      </c>
      <c r="G46" s="328">
        <v>1324.7799999999997</v>
      </c>
      <c r="H46" s="332">
        <v>1010804</v>
      </c>
      <c r="I46" s="332"/>
      <c r="J46" s="382">
        <v>2003</v>
      </c>
      <c r="K46" s="330"/>
      <c r="L46" s="330" t="s">
        <v>702</v>
      </c>
      <c r="M46" s="381" t="s">
        <v>280</v>
      </c>
      <c r="N46" s="145" t="s">
        <v>800</v>
      </c>
      <c r="O46" s="325" t="s">
        <v>804</v>
      </c>
      <c r="P46" s="150" t="s">
        <v>633</v>
      </c>
      <c r="V46" s="383" t="s">
        <v>746</v>
      </c>
      <c r="W46" s="384" t="s">
        <v>633</v>
      </c>
    </row>
    <row r="47" spans="1:23" s="386" customFormat="1" ht="57" customHeight="1">
      <c r="A47" s="144">
        <v>9</v>
      </c>
      <c r="B47" s="325" t="s">
        <v>709</v>
      </c>
      <c r="C47" s="326" t="s">
        <v>668</v>
      </c>
      <c r="D47" s="330" t="s">
        <v>31</v>
      </c>
      <c r="E47" s="330">
        <v>40</v>
      </c>
      <c r="F47" s="328">
        <v>1174.3499999999997</v>
      </c>
      <c r="G47" s="328">
        <v>46973.999999999985</v>
      </c>
      <c r="H47" s="332">
        <v>1115795</v>
      </c>
      <c r="I47" s="332"/>
      <c r="J47" s="382">
        <v>2005</v>
      </c>
      <c r="K47" s="330"/>
      <c r="L47" s="330" t="s">
        <v>695</v>
      </c>
      <c r="M47" s="381" t="s">
        <v>280</v>
      </c>
      <c r="N47" s="145" t="s">
        <v>168</v>
      </c>
      <c r="O47" s="145" t="s">
        <v>610</v>
      </c>
      <c r="P47" s="150" t="s">
        <v>633</v>
      </c>
      <c r="V47" s="385" t="s">
        <v>610</v>
      </c>
      <c r="W47" s="384" t="s">
        <v>633</v>
      </c>
    </row>
    <row r="48" spans="1:23" s="128" customFormat="1" ht="57" customHeight="1">
      <c r="A48" s="144">
        <v>10</v>
      </c>
      <c r="B48" s="325" t="s">
        <v>710</v>
      </c>
      <c r="C48" s="326" t="s">
        <v>669</v>
      </c>
      <c r="D48" s="330" t="s">
        <v>31</v>
      </c>
      <c r="E48" s="330">
        <v>16</v>
      </c>
      <c r="F48" s="328">
        <v>380.0299999999999</v>
      </c>
      <c r="G48" s="328">
        <v>6080.48</v>
      </c>
      <c r="H48" s="332">
        <v>1105668</v>
      </c>
      <c r="I48" s="332"/>
      <c r="J48" s="382">
        <v>2005</v>
      </c>
      <c r="K48" s="330"/>
      <c r="L48" s="330" t="s">
        <v>695</v>
      </c>
      <c r="M48" s="381" t="s">
        <v>280</v>
      </c>
      <c r="N48" s="145" t="s">
        <v>168</v>
      </c>
      <c r="O48" s="145" t="s">
        <v>610</v>
      </c>
      <c r="P48" s="150" t="s">
        <v>633</v>
      </c>
      <c r="V48" s="145" t="s">
        <v>610</v>
      </c>
      <c r="W48" s="330" t="s">
        <v>633</v>
      </c>
    </row>
    <row r="49" spans="1:23" s="386" customFormat="1" ht="72" customHeight="1">
      <c r="A49" s="144">
        <v>11</v>
      </c>
      <c r="B49" s="325" t="s">
        <v>711</v>
      </c>
      <c r="C49" s="326" t="s">
        <v>670</v>
      </c>
      <c r="D49" s="330" t="s">
        <v>31</v>
      </c>
      <c r="E49" s="330">
        <v>4</v>
      </c>
      <c r="F49" s="328">
        <v>3001.1599999999994</v>
      </c>
      <c r="G49" s="328">
        <v>12004.639999999998</v>
      </c>
      <c r="H49" s="332">
        <v>1084292</v>
      </c>
      <c r="I49" s="332"/>
      <c r="J49" s="382">
        <v>2001</v>
      </c>
      <c r="K49" s="330"/>
      <c r="L49" s="330" t="s">
        <v>695</v>
      </c>
      <c r="M49" s="381" t="s">
        <v>280</v>
      </c>
      <c r="N49" s="145" t="s">
        <v>800</v>
      </c>
      <c r="O49" s="325" t="s">
        <v>747</v>
      </c>
      <c r="P49" s="330" t="s">
        <v>810</v>
      </c>
      <c r="V49" s="383" t="s">
        <v>747</v>
      </c>
      <c r="W49" s="384" t="s">
        <v>749</v>
      </c>
    </row>
    <row r="50" spans="1:23" s="386" customFormat="1" ht="68.25" customHeight="1">
      <c r="A50" s="144">
        <v>12</v>
      </c>
      <c r="B50" s="325" t="s">
        <v>712</v>
      </c>
      <c r="C50" s="326" t="s">
        <v>671</v>
      </c>
      <c r="D50" s="330" t="s">
        <v>31</v>
      </c>
      <c r="E50" s="330">
        <v>8</v>
      </c>
      <c r="F50" s="328">
        <v>1949.9999999999998</v>
      </c>
      <c r="G50" s="328">
        <v>15599.999999999998</v>
      </c>
      <c r="H50" s="332">
        <v>1084293</v>
      </c>
      <c r="I50" s="332"/>
      <c r="J50" s="382">
        <v>2000</v>
      </c>
      <c r="K50" s="330"/>
      <c r="L50" s="330" t="s">
        <v>695</v>
      </c>
      <c r="M50" s="381" t="s">
        <v>280</v>
      </c>
      <c r="N50" s="145" t="s">
        <v>800</v>
      </c>
      <c r="O50" s="325" t="s">
        <v>747</v>
      </c>
      <c r="P50" s="330" t="s">
        <v>810</v>
      </c>
      <c r="V50" s="383" t="s">
        <v>747</v>
      </c>
      <c r="W50" s="384" t="s">
        <v>749</v>
      </c>
    </row>
    <row r="51" spans="1:23" s="386" customFormat="1" ht="68.25" customHeight="1">
      <c r="A51" s="144">
        <v>13</v>
      </c>
      <c r="B51" s="325" t="s">
        <v>713</v>
      </c>
      <c r="C51" s="326" t="s">
        <v>672</v>
      </c>
      <c r="D51" s="330" t="s">
        <v>31</v>
      </c>
      <c r="E51" s="330">
        <v>9</v>
      </c>
      <c r="F51" s="328">
        <v>3137.0099999999993</v>
      </c>
      <c r="G51" s="328">
        <v>28233.089999999993</v>
      </c>
      <c r="H51" s="332">
        <v>1084293</v>
      </c>
      <c r="I51" s="332"/>
      <c r="J51" s="382">
        <v>2001</v>
      </c>
      <c r="K51" s="330"/>
      <c r="L51" s="330" t="s">
        <v>695</v>
      </c>
      <c r="M51" s="381" t="s">
        <v>280</v>
      </c>
      <c r="N51" s="145" t="s">
        <v>800</v>
      </c>
      <c r="O51" s="325" t="s">
        <v>747</v>
      </c>
      <c r="P51" s="330" t="s">
        <v>810</v>
      </c>
      <c r="V51" s="383" t="s">
        <v>747</v>
      </c>
      <c r="W51" s="384" t="s">
        <v>749</v>
      </c>
    </row>
    <row r="52" spans="1:23" s="386" customFormat="1" ht="68.25" customHeight="1">
      <c r="A52" s="144">
        <v>14</v>
      </c>
      <c r="B52" s="325" t="s">
        <v>714</v>
      </c>
      <c r="C52" s="326" t="s">
        <v>673</v>
      </c>
      <c r="D52" s="330" t="s">
        <v>31</v>
      </c>
      <c r="E52" s="330">
        <v>2</v>
      </c>
      <c r="F52" s="328">
        <v>6321.489999999999</v>
      </c>
      <c r="G52" s="328">
        <v>12642.979999999998</v>
      </c>
      <c r="H52" s="332">
        <v>1084296</v>
      </c>
      <c r="I52" s="332"/>
      <c r="J52" s="382">
        <v>2000</v>
      </c>
      <c r="K52" s="330"/>
      <c r="L52" s="330" t="s">
        <v>695</v>
      </c>
      <c r="M52" s="381" t="s">
        <v>280</v>
      </c>
      <c r="N52" s="145" t="s">
        <v>800</v>
      </c>
      <c r="O52" s="325" t="s">
        <v>747</v>
      </c>
      <c r="P52" s="330" t="s">
        <v>810</v>
      </c>
      <c r="V52" s="383" t="s">
        <v>747</v>
      </c>
      <c r="W52" s="384" t="s">
        <v>749</v>
      </c>
    </row>
    <row r="53" spans="1:23" s="386" customFormat="1" ht="68.25" customHeight="1">
      <c r="A53" s="144">
        <v>15</v>
      </c>
      <c r="B53" s="325" t="s">
        <v>715</v>
      </c>
      <c r="C53" s="326" t="s">
        <v>674</v>
      </c>
      <c r="D53" s="330" t="s">
        <v>31</v>
      </c>
      <c r="E53" s="330">
        <v>2</v>
      </c>
      <c r="F53" s="328">
        <v>6350.609999999999</v>
      </c>
      <c r="G53" s="328">
        <v>12701.219999999998</v>
      </c>
      <c r="H53" s="332">
        <v>1084293</v>
      </c>
      <c r="I53" s="332"/>
      <c r="J53" s="382">
        <v>2000</v>
      </c>
      <c r="K53" s="330"/>
      <c r="L53" s="330" t="s">
        <v>695</v>
      </c>
      <c r="M53" s="381" t="s">
        <v>280</v>
      </c>
      <c r="N53" s="145" t="s">
        <v>800</v>
      </c>
      <c r="O53" s="325" t="s">
        <v>747</v>
      </c>
      <c r="P53" s="330" t="s">
        <v>810</v>
      </c>
      <c r="V53" s="383" t="s">
        <v>747</v>
      </c>
      <c r="W53" s="384" t="s">
        <v>749</v>
      </c>
    </row>
    <row r="54" spans="1:23" s="386" customFormat="1" ht="68.25" customHeight="1">
      <c r="A54" s="144">
        <v>16</v>
      </c>
      <c r="B54" s="325" t="s">
        <v>716</v>
      </c>
      <c r="C54" s="326" t="s">
        <v>675</v>
      </c>
      <c r="D54" s="330" t="s">
        <v>31</v>
      </c>
      <c r="E54" s="330">
        <v>2</v>
      </c>
      <c r="F54" s="328">
        <v>3235.7299999999996</v>
      </c>
      <c r="G54" s="328">
        <v>6471.459999999999</v>
      </c>
      <c r="H54" s="332">
        <v>1084298</v>
      </c>
      <c r="I54" s="332"/>
      <c r="J54" s="382">
        <v>2000</v>
      </c>
      <c r="K54" s="330"/>
      <c r="L54" s="330" t="s">
        <v>695</v>
      </c>
      <c r="M54" s="381" t="s">
        <v>280</v>
      </c>
      <c r="N54" s="145" t="s">
        <v>800</v>
      </c>
      <c r="O54" s="325" t="s">
        <v>747</v>
      </c>
      <c r="P54" s="330" t="s">
        <v>810</v>
      </c>
      <c r="V54" s="383" t="s">
        <v>747</v>
      </c>
      <c r="W54" s="384" t="s">
        <v>749</v>
      </c>
    </row>
    <row r="55" spans="1:23" s="386" customFormat="1" ht="68.25" customHeight="1">
      <c r="A55" s="144">
        <v>17</v>
      </c>
      <c r="B55" s="325" t="s">
        <v>717</v>
      </c>
      <c r="C55" s="326" t="s">
        <v>676</v>
      </c>
      <c r="D55" s="330" t="s">
        <v>31</v>
      </c>
      <c r="E55" s="330">
        <v>2</v>
      </c>
      <c r="F55" s="328">
        <v>3865.7299999999996</v>
      </c>
      <c r="G55" s="328">
        <v>7731.459999999999</v>
      </c>
      <c r="H55" s="332">
        <v>1084299</v>
      </c>
      <c r="I55" s="332"/>
      <c r="J55" s="382">
        <v>2000</v>
      </c>
      <c r="K55" s="330"/>
      <c r="L55" s="330" t="s">
        <v>695</v>
      </c>
      <c r="M55" s="381" t="s">
        <v>280</v>
      </c>
      <c r="N55" s="145" t="s">
        <v>800</v>
      </c>
      <c r="O55" s="325" t="s">
        <v>612</v>
      </c>
      <c r="P55" s="330" t="s">
        <v>810</v>
      </c>
      <c r="V55" s="383" t="s">
        <v>747</v>
      </c>
      <c r="W55" s="384" t="s">
        <v>749</v>
      </c>
    </row>
    <row r="56" spans="1:23" s="386" customFormat="1" ht="69" customHeight="1">
      <c r="A56" s="144">
        <v>18</v>
      </c>
      <c r="B56" s="325" t="s">
        <v>718</v>
      </c>
      <c r="C56" s="326" t="s">
        <v>677</v>
      </c>
      <c r="D56" s="330" t="s">
        <v>31</v>
      </c>
      <c r="E56" s="330">
        <v>2</v>
      </c>
      <c r="F56" s="328">
        <v>7651.509999999999</v>
      </c>
      <c r="G56" s="328">
        <v>15303.019999999999</v>
      </c>
      <c r="H56" s="332">
        <v>1086300</v>
      </c>
      <c r="I56" s="332"/>
      <c r="J56" s="382">
        <v>2001</v>
      </c>
      <c r="K56" s="330"/>
      <c r="L56" s="330" t="s">
        <v>695</v>
      </c>
      <c r="M56" s="381" t="s">
        <v>280</v>
      </c>
      <c r="N56" s="145" t="s">
        <v>800</v>
      </c>
      <c r="O56" s="325" t="s">
        <v>747</v>
      </c>
      <c r="P56" s="330" t="s">
        <v>810</v>
      </c>
      <c r="V56" s="383" t="s">
        <v>747</v>
      </c>
      <c r="W56" s="384" t="s">
        <v>749</v>
      </c>
    </row>
    <row r="57" spans="1:23" s="386" customFormat="1" ht="69" customHeight="1">
      <c r="A57" s="144">
        <v>19</v>
      </c>
      <c r="B57" s="325" t="s">
        <v>719</v>
      </c>
      <c r="C57" s="326" t="s">
        <v>678</v>
      </c>
      <c r="D57" s="330" t="s">
        <v>31</v>
      </c>
      <c r="E57" s="330">
        <v>2</v>
      </c>
      <c r="F57" s="328">
        <v>3578.8099999999995</v>
      </c>
      <c r="G57" s="328">
        <v>7157.619999999999</v>
      </c>
      <c r="H57" s="332">
        <v>1025548</v>
      </c>
      <c r="I57" s="332"/>
      <c r="J57" s="382">
        <v>2005</v>
      </c>
      <c r="K57" s="330"/>
      <c r="L57" s="330" t="s">
        <v>695</v>
      </c>
      <c r="M57" s="381" t="s">
        <v>280</v>
      </c>
      <c r="N57" s="145" t="s">
        <v>813</v>
      </c>
      <c r="O57" s="145" t="s">
        <v>805</v>
      </c>
      <c r="P57" s="150" t="s">
        <v>633</v>
      </c>
      <c r="V57" s="385" t="s">
        <v>610</v>
      </c>
      <c r="W57" s="384" t="s">
        <v>633</v>
      </c>
    </row>
    <row r="58" spans="1:23" s="386" customFormat="1" ht="57.75" customHeight="1">
      <c r="A58" s="144">
        <v>20</v>
      </c>
      <c r="B58" s="325" t="s">
        <v>720</v>
      </c>
      <c r="C58" s="326" t="s">
        <v>679</v>
      </c>
      <c r="D58" s="330" t="s">
        <v>31</v>
      </c>
      <c r="E58" s="330">
        <v>35</v>
      </c>
      <c r="F58" s="328">
        <v>958.0199999999999</v>
      </c>
      <c r="G58" s="328">
        <v>33530.7</v>
      </c>
      <c r="H58" s="332">
        <v>1231164</v>
      </c>
      <c r="I58" s="332"/>
      <c r="J58" s="382">
        <v>2005</v>
      </c>
      <c r="K58" s="330"/>
      <c r="L58" s="330" t="s">
        <v>695</v>
      </c>
      <c r="M58" s="381" t="s">
        <v>605</v>
      </c>
      <c r="N58" s="145" t="s">
        <v>168</v>
      </c>
      <c r="O58" s="145" t="s">
        <v>610</v>
      </c>
      <c r="P58" s="150" t="s">
        <v>633</v>
      </c>
      <c r="V58" s="385" t="s">
        <v>610</v>
      </c>
      <c r="W58" s="384" t="s">
        <v>633</v>
      </c>
    </row>
    <row r="59" spans="1:23" s="386" customFormat="1" ht="57.75" customHeight="1">
      <c r="A59" s="144">
        <v>21</v>
      </c>
      <c r="B59" s="325" t="s">
        <v>721</v>
      </c>
      <c r="C59" s="326" t="s">
        <v>680</v>
      </c>
      <c r="D59" s="330" t="s">
        <v>31</v>
      </c>
      <c r="E59" s="330">
        <v>14</v>
      </c>
      <c r="F59" s="328">
        <v>1136.8</v>
      </c>
      <c r="G59" s="328">
        <v>15915.199999999999</v>
      </c>
      <c r="H59" s="332">
        <v>1231163</v>
      </c>
      <c r="I59" s="332"/>
      <c r="J59" s="392">
        <v>2005</v>
      </c>
      <c r="K59" s="330"/>
      <c r="L59" s="330" t="s">
        <v>695</v>
      </c>
      <c r="M59" s="381" t="s">
        <v>605</v>
      </c>
      <c r="N59" s="145" t="s">
        <v>168</v>
      </c>
      <c r="O59" s="145" t="s">
        <v>610</v>
      </c>
      <c r="P59" s="150" t="s">
        <v>633</v>
      </c>
      <c r="V59" s="385" t="s">
        <v>610</v>
      </c>
      <c r="W59" s="384" t="s">
        <v>633</v>
      </c>
    </row>
    <row r="60" spans="1:23" s="386" customFormat="1" ht="40.5" customHeight="1">
      <c r="A60" s="144">
        <v>22</v>
      </c>
      <c r="B60" s="325" t="s">
        <v>762</v>
      </c>
      <c r="C60" s="326" t="s">
        <v>681</v>
      </c>
      <c r="D60" s="330" t="s">
        <v>31</v>
      </c>
      <c r="E60" s="330">
        <v>2</v>
      </c>
      <c r="F60" s="328">
        <v>2539.7999999999997</v>
      </c>
      <c r="G60" s="328">
        <v>5079.599999999999</v>
      </c>
      <c r="H60" s="332">
        <v>1230393</v>
      </c>
      <c r="I60" s="332"/>
      <c r="J60" s="382">
        <v>2005</v>
      </c>
      <c r="K60" s="330"/>
      <c r="L60" s="330" t="s">
        <v>695</v>
      </c>
      <c r="M60" s="381" t="s">
        <v>605</v>
      </c>
      <c r="N60" s="145" t="s">
        <v>168</v>
      </c>
      <c r="O60" s="145" t="s">
        <v>610</v>
      </c>
      <c r="P60" s="150" t="s">
        <v>633</v>
      </c>
      <c r="V60" s="385" t="s">
        <v>610</v>
      </c>
      <c r="W60" s="384" t="s">
        <v>633</v>
      </c>
    </row>
    <row r="61" spans="1:23" s="386" customFormat="1" ht="57.75" customHeight="1">
      <c r="A61" s="144">
        <v>23</v>
      </c>
      <c r="B61" s="325" t="s">
        <v>763</v>
      </c>
      <c r="C61" s="326" t="s">
        <v>682</v>
      </c>
      <c r="D61" s="330" t="s">
        <v>31</v>
      </c>
      <c r="E61" s="330">
        <v>3</v>
      </c>
      <c r="F61" s="328">
        <v>418.86999999999995</v>
      </c>
      <c r="G61" s="328">
        <v>1256.61</v>
      </c>
      <c r="H61" s="332">
        <v>1138671</v>
      </c>
      <c r="I61" s="332"/>
      <c r="J61" s="382">
        <v>2005</v>
      </c>
      <c r="K61" s="330"/>
      <c r="L61" s="330" t="s">
        <v>695</v>
      </c>
      <c r="M61" s="381" t="s">
        <v>605</v>
      </c>
      <c r="N61" s="145" t="s">
        <v>168</v>
      </c>
      <c r="O61" s="145" t="s">
        <v>610</v>
      </c>
      <c r="P61" s="150" t="s">
        <v>633</v>
      </c>
      <c r="V61" s="385" t="s">
        <v>610</v>
      </c>
      <c r="W61" s="384" t="s">
        <v>633</v>
      </c>
    </row>
    <row r="62" spans="1:23" s="386" customFormat="1" ht="70.5" customHeight="1">
      <c r="A62" s="144">
        <v>24</v>
      </c>
      <c r="B62" s="325" t="s">
        <v>722</v>
      </c>
      <c r="C62" s="326" t="s">
        <v>683</v>
      </c>
      <c r="D62" s="330" t="s">
        <v>31</v>
      </c>
      <c r="E62" s="330">
        <v>1</v>
      </c>
      <c r="F62" s="328">
        <v>316346.31999999995</v>
      </c>
      <c r="G62" s="328">
        <v>316346.31999999995</v>
      </c>
      <c r="H62" s="330">
        <v>9003332</v>
      </c>
      <c r="I62" s="332"/>
      <c r="J62" s="330">
        <v>2001</v>
      </c>
      <c r="K62" s="330"/>
      <c r="L62" s="330" t="s">
        <v>724</v>
      </c>
      <c r="M62" s="381" t="s">
        <v>605</v>
      </c>
      <c r="N62" s="145" t="s">
        <v>800</v>
      </c>
      <c r="O62" s="325" t="s">
        <v>747</v>
      </c>
      <c r="P62" s="330" t="s">
        <v>810</v>
      </c>
      <c r="V62" s="383" t="s">
        <v>747</v>
      </c>
      <c r="W62" s="384" t="s">
        <v>749</v>
      </c>
    </row>
    <row r="63" spans="1:23" s="386" customFormat="1" ht="57.75" customHeight="1">
      <c r="A63" s="144">
        <v>25</v>
      </c>
      <c r="B63" s="325" t="s">
        <v>726</v>
      </c>
      <c r="C63" s="326" t="s">
        <v>685</v>
      </c>
      <c r="D63" s="330" t="s">
        <v>31</v>
      </c>
      <c r="E63" s="330">
        <v>7</v>
      </c>
      <c r="F63" s="328">
        <v>6482.721428571427</v>
      </c>
      <c r="G63" s="328">
        <v>45379.04999999999</v>
      </c>
      <c r="H63" s="330">
        <v>1094876</v>
      </c>
      <c r="I63" s="332"/>
      <c r="J63" s="330">
        <v>2004</v>
      </c>
      <c r="K63" s="330"/>
      <c r="L63" s="330" t="s">
        <v>725</v>
      </c>
      <c r="M63" s="381" t="s">
        <v>280</v>
      </c>
      <c r="N63" s="145" t="s">
        <v>168</v>
      </c>
      <c r="O63" s="145" t="s">
        <v>610</v>
      </c>
      <c r="P63" s="150" t="s">
        <v>633</v>
      </c>
      <c r="V63" s="385" t="s">
        <v>610</v>
      </c>
      <c r="W63" s="384" t="s">
        <v>633</v>
      </c>
    </row>
    <row r="64" spans="1:23" s="386" customFormat="1" ht="57.75" customHeight="1">
      <c r="A64" s="144">
        <v>26</v>
      </c>
      <c r="B64" s="325" t="s">
        <v>729</v>
      </c>
      <c r="C64" s="326" t="s">
        <v>688</v>
      </c>
      <c r="D64" s="330" t="s">
        <v>66</v>
      </c>
      <c r="E64" s="330">
        <v>1</v>
      </c>
      <c r="F64" s="328">
        <v>96627.96999999999</v>
      </c>
      <c r="G64" s="328">
        <v>96627.96999999999</v>
      </c>
      <c r="H64" s="330">
        <v>1029874</v>
      </c>
      <c r="I64" s="332"/>
      <c r="J64" s="330">
        <v>2005</v>
      </c>
      <c r="K64" s="330"/>
      <c r="L64" s="330" t="s">
        <v>725</v>
      </c>
      <c r="M64" s="381" t="s">
        <v>280</v>
      </c>
      <c r="N64" s="145" t="s">
        <v>168</v>
      </c>
      <c r="O64" s="145" t="s">
        <v>610</v>
      </c>
      <c r="P64" s="150" t="s">
        <v>633</v>
      </c>
      <c r="V64" s="385" t="s">
        <v>610</v>
      </c>
      <c r="W64" s="384" t="s">
        <v>633</v>
      </c>
    </row>
    <row r="65" spans="1:23" s="386" customFormat="1" ht="67.5" customHeight="1">
      <c r="A65" s="144">
        <v>27</v>
      </c>
      <c r="B65" s="325" t="s">
        <v>730</v>
      </c>
      <c r="C65" s="326" t="s">
        <v>689</v>
      </c>
      <c r="D65" s="330" t="s">
        <v>31</v>
      </c>
      <c r="E65" s="330">
        <v>36</v>
      </c>
      <c r="F65" s="328">
        <v>3823.615555555555</v>
      </c>
      <c r="G65" s="328">
        <v>137650.15999999997</v>
      </c>
      <c r="H65" s="330">
        <v>1099424</v>
      </c>
      <c r="I65" s="332"/>
      <c r="J65" s="330">
        <v>2005</v>
      </c>
      <c r="K65" s="330"/>
      <c r="L65" s="330" t="s">
        <v>725</v>
      </c>
      <c r="M65" s="381" t="s">
        <v>605</v>
      </c>
      <c r="N65" s="145" t="s">
        <v>814</v>
      </c>
      <c r="O65" s="145" t="s">
        <v>806</v>
      </c>
      <c r="P65" s="150" t="s">
        <v>633</v>
      </c>
      <c r="V65" s="383" t="s">
        <v>746</v>
      </c>
      <c r="W65" s="384" t="s">
        <v>633</v>
      </c>
    </row>
    <row r="66" spans="1:23" s="386" customFormat="1" ht="67.5" customHeight="1">
      <c r="A66" s="144">
        <v>28</v>
      </c>
      <c r="B66" s="325" t="s">
        <v>731</v>
      </c>
      <c r="C66" s="326" t="s">
        <v>690</v>
      </c>
      <c r="D66" s="330" t="s">
        <v>31</v>
      </c>
      <c r="E66" s="330">
        <v>22</v>
      </c>
      <c r="F66" s="328">
        <v>4460.881818181817</v>
      </c>
      <c r="G66" s="328">
        <v>98139.39999999997</v>
      </c>
      <c r="H66" s="330">
        <v>1100590</v>
      </c>
      <c r="I66" s="332"/>
      <c r="J66" s="330">
        <v>2005</v>
      </c>
      <c r="K66" s="330"/>
      <c r="L66" s="330" t="s">
        <v>725</v>
      </c>
      <c r="M66" s="381" t="s">
        <v>605</v>
      </c>
      <c r="N66" s="145" t="s">
        <v>814</v>
      </c>
      <c r="O66" s="145" t="s">
        <v>806</v>
      </c>
      <c r="P66" s="150" t="s">
        <v>633</v>
      </c>
      <c r="V66" s="383" t="s">
        <v>746</v>
      </c>
      <c r="W66" s="384" t="s">
        <v>633</v>
      </c>
    </row>
    <row r="67" spans="1:23" s="386" customFormat="1" ht="40.5" customHeight="1">
      <c r="A67" s="144">
        <v>29</v>
      </c>
      <c r="B67" s="325" t="s">
        <v>732</v>
      </c>
      <c r="C67" s="326" t="s">
        <v>691</v>
      </c>
      <c r="D67" s="330" t="s">
        <v>31</v>
      </c>
      <c r="E67" s="330">
        <v>1</v>
      </c>
      <c r="F67" s="328">
        <v>3800</v>
      </c>
      <c r="G67" s="328">
        <v>3799.9999999999995</v>
      </c>
      <c r="H67" s="330">
        <v>1230573</v>
      </c>
      <c r="I67" s="332"/>
      <c r="J67" s="330">
        <v>2005</v>
      </c>
      <c r="K67" s="330"/>
      <c r="L67" s="330" t="s">
        <v>725</v>
      </c>
      <c r="M67" s="381" t="s">
        <v>605</v>
      </c>
      <c r="N67" s="145" t="s">
        <v>168</v>
      </c>
      <c r="O67" s="145" t="s">
        <v>610</v>
      </c>
      <c r="P67" s="150" t="s">
        <v>633</v>
      </c>
      <c r="V67" s="385" t="s">
        <v>610</v>
      </c>
      <c r="W67" s="384" t="s">
        <v>633</v>
      </c>
    </row>
    <row r="68" spans="1:23" s="386" customFormat="1" ht="87.75" customHeight="1">
      <c r="A68" s="144">
        <v>30</v>
      </c>
      <c r="B68" s="325" t="s">
        <v>744</v>
      </c>
      <c r="C68" s="334" t="s">
        <v>742</v>
      </c>
      <c r="D68" s="330" t="s">
        <v>31</v>
      </c>
      <c r="E68" s="330">
        <v>83</v>
      </c>
      <c r="F68" s="328">
        <v>12980</v>
      </c>
      <c r="G68" s="146">
        <v>1077339.9999999998</v>
      </c>
      <c r="H68" s="143">
        <v>1359784</v>
      </c>
      <c r="I68" s="332"/>
      <c r="J68" s="330">
        <v>2011</v>
      </c>
      <c r="K68" s="330"/>
      <c r="L68" s="330" t="s">
        <v>694</v>
      </c>
      <c r="M68" s="381" t="s">
        <v>605</v>
      </c>
      <c r="N68" s="145" t="s">
        <v>815</v>
      </c>
      <c r="O68" s="145" t="s">
        <v>807</v>
      </c>
      <c r="P68" s="150" t="s">
        <v>633</v>
      </c>
      <c r="V68" s="385" t="s">
        <v>610</v>
      </c>
      <c r="W68" s="384" t="s">
        <v>633</v>
      </c>
    </row>
    <row r="69" spans="1:22" s="386" customFormat="1" ht="63">
      <c r="A69" s="144">
        <v>31</v>
      </c>
      <c r="B69" s="145" t="s">
        <v>772</v>
      </c>
      <c r="C69" s="400" t="s">
        <v>765</v>
      </c>
      <c r="D69" s="143" t="s">
        <v>47</v>
      </c>
      <c r="E69" s="143">
        <f>1417-100</f>
        <v>1317</v>
      </c>
      <c r="F69" s="146">
        <v>0.28</v>
      </c>
      <c r="G69" s="146">
        <f>F69*E69</f>
        <v>368.76000000000005</v>
      </c>
      <c r="H69" s="389">
        <v>1049150</v>
      </c>
      <c r="I69" s="393"/>
      <c r="J69" s="394" t="s">
        <v>144</v>
      </c>
      <c r="K69" s="143"/>
      <c r="L69" s="143" t="s">
        <v>694</v>
      </c>
      <c r="M69" s="395" t="s">
        <v>280</v>
      </c>
      <c r="N69" s="145" t="s">
        <v>168</v>
      </c>
      <c r="O69" s="145" t="s">
        <v>610</v>
      </c>
      <c r="P69" s="150" t="s">
        <v>808</v>
      </c>
      <c r="Q69" s="387" t="s">
        <v>734</v>
      </c>
      <c r="V69" s="388"/>
    </row>
    <row r="70" spans="1:22" s="386" customFormat="1" ht="57" customHeight="1">
      <c r="A70" s="144">
        <v>32</v>
      </c>
      <c r="B70" s="145" t="s">
        <v>773</v>
      </c>
      <c r="C70" s="400" t="s">
        <v>766</v>
      </c>
      <c r="D70" s="143" t="s">
        <v>47</v>
      </c>
      <c r="E70" s="143">
        <f>4964-500</f>
        <v>4464</v>
      </c>
      <c r="F70" s="146">
        <v>50.8</v>
      </c>
      <c r="G70" s="146">
        <f>E70*F70</f>
        <v>226771.19999999998</v>
      </c>
      <c r="H70" s="389">
        <v>1021453</v>
      </c>
      <c r="I70" s="393"/>
      <c r="J70" s="394" t="s">
        <v>144</v>
      </c>
      <c r="K70" s="143"/>
      <c r="L70" s="143" t="s">
        <v>694</v>
      </c>
      <c r="M70" s="395" t="s">
        <v>605</v>
      </c>
      <c r="N70" s="145" t="s">
        <v>800</v>
      </c>
      <c r="O70" s="145" t="s">
        <v>612</v>
      </c>
      <c r="P70" s="150" t="s">
        <v>808</v>
      </c>
      <c r="Q70" s="387" t="s">
        <v>784</v>
      </c>
      <c r="V70" s="388"/>
    </row>
    <row r="71" spans="1:22" s="386" customFormat="1" ht="57.75" customHeight="1">
      <c r="A71" s="144">
        <v>33</v>
      </c>
      <c r="B71" s="145" t="s">
        <v>775</v>
      </c>
      <c r="C71" s="400" t="s">
        <v>782</v>
      </c>
      <c r="D71" s="143" t="s">
        <v>48</v>
      </c>
      <c r="E71" s="143">
        <v>1160</v>
      </c>
      <c r="F71" s="146">
        <v>9.802327586206895</v>
      </c>
      <c r="G71" s="146">
        <v>11370.699999999997</v>
      </c>
      <c r="H71" s="143">
        <v>1050078</v>
      </c>
      <c r="I71" s="393"/>
      <c r="J71" s="394">
        <v>2009</v>
      </c>
      <c r="K71" s="143"/>
      <c r="L71" s="143" t="s">
        <v>776</v>
      </c>
      <c r="M71" s="395" t="s">
        <v>588</v>
      </c>
      <c r="N71" s="145" t="s">
        <v>600</v>
      </c>
      <c r="O71" s="325" t="s">
        <v>797</v>
      </c>
      <c r="P71" s="150" t="s">
        <v>633</v>
      </c>
      <c r="Q71" s="387" t="s">
        <v>785</v>
      </c>
      <c r="V71" s="388"/>
    </row>
    <row r="72" spans="1:22" s="386" customFormat="1" ht="72.75" customHeight="1">
      <c r="A72" s="144">
        <v>34</v>
      </c>
      <c r="B72" s="145" t="s">
        <v>705</v>
      </c>
      <c r="C72" s="400" t="s">
        <v>706</v>
      </c>
      <c r="D72" s="143" t="s">
        <v>31</v>
      </c>
      <c r="E72" s="143">
        <v>10</v>
      </c>
      <c r="F72" s="146">
        <v>74.97999999999999</v>
      </c>
      <c r="G72" s="146">
        <v>749.8</v>
      </c>
      <c r="H72" s="389">
        <v>1047680</v>
      </c>
      <c r="I72" s="393"/>
      <c r="J72" s="396">
        <v>2003</v>
      </c>
      <c r="K72" s="143"/>
      <c r="L72" s="143" t="s">
        <v>777</v>
      </c>
      <c r="M72" s="395" t="s">
        <v>280</v>
      </c>
      <c r="N72" s="145" t="s">
        <v>800</v>
      </c>
      <c r="O72" s="325" t="s">
        <v>746</v>
      </c>
      <c r="P72" s="150" t="s">
        <v>633</v>
      </c>
      <c r="Q72" s="387" t="s">
        <v>734</v>
      </c>
      <c r="V72" s="388"/>
    </row>
    <row r="73" spans="1:22" s="386" customFormat="1" ht="73.5" customHeight="1">
      <c r="A73" s="144">
        <v>35</v>
      </c>
      <c r="B73" s="145" t="s">
        <v>707</v>
      </c>
      <c r="C73" s="400" t="s">
        <v>706</v>
      </c>
      <c r="D73" s="143" t="s">
        <v>31</v>
      </c>
      <c r="E73" s="143">
        <v>2</v>
      </c>
      <c r="F73" s="146">
        <v>75.24999999999999</v>
      </c>
      <c r="G73" s="146">
        <v>150.49999999999997</v>
      </c>
      <c r="H73" s="389">
        <v>1047680</v>
      </c>
      <c r="I73" s="393"/>
      <c r="J73" s="396">
        <v>2003</v>
      </c>
      <c r="K73" s="143"/>
      <c r="L73" s="143" t="s">
        <v>777</v>
      </c>
      <c r="M73" s="395" t="s">
        <v>280</v>
      </c>
      <c r="N73" s="145" t="s">
        <v>800</v>
      </c>
      <c r="O73" s="325" t="s">
        <v>746</v>
      </c>
      <c r="P73" s="150" t="s">
        <v>633</v>
      </c>
      <c r="Q73" s="387" t="s">
        <v>734</v>
      </c>
      <c r="V73" s="388"/>
    </row>
    <row r="74" spans="1:22" s="386" customFormat="1" ht="63">
      <c r="A74" s="144">
        <v>36</v>
      </c>
      <c r="B74" s="145" t="s">
        <v>779</v>
      </c>
      <c r="C74" s="400" t="s">
        <v>767</v>
      </c>
      <c r="D74" s="143" t="s">
        <v>47</v>
      </c>
      <c r="E74" s="143">
        <v>1245</v>
      </c>
      <c r="F74" s="146">
        <v>0.7399999999999999</v>
      </c>
      <c r="G74" s="146">
        <v>921.3</v>
      </c>
      <c r="H74" s="389">
        <v>1015753</v>
      </c>
      <c r="I74" s="393"/>
      <c r="J74" s="396">
        <v>2004</v>
      </c>
      <c r="K74" s="143"/>
      <c r="L74" s="143" t="s">
        <v>694</v>
      </c>
      <c r="M74" s="395" t="s">
        <v>280</v>
      </c>
      <c r="N74" s="145" t="s">
        <v>168</v>
      </c>
      <c r="O74" s="145" t="s">
        <v>610</v>
      </c>
      <c r="P74" s="150" t="s">
        <v>808</v>
      </c>
      <c r="Q74" s="387" t="s">
        <v>734</v>
      </c>
      <c r="V74" s="388"/>
    </row>
    <row r="75" spans="1:22" s="386" customFormat="1" ht="52.5" customHeight="1">
      <c r="A75" s="144">
        <v>37</v>
      </c>
      <c r="B75" s="145" t="s">
        <v>708</v>
      </c>
      <c r="C75" s="400" t="s">
        <v>667</v>
      </c>
      <c r="D75" s="143" t="s">
        <v>31</v>
      </c>
      <c r="E75" s="143">
        <v>1</v>
      </c>
      <c r="F75" s="146">
        <v>4169.999999999999</v>
      </c>
      <c r="G75" s="146">
        <v>4169.999999999999</v>
      </c>
      <c r="H75" s="389">
        <v>1009902</v>
      </c>
      <c r="I75" s="393"/>
      <c r="J75" s="396">
        <v>2003</v>
      </c>
      <c r="K75" s="143"/>
      <c r="L75" s="143" t="s">
        <v>695</v>
      </c>
      <c r="M75" s="395" t="s">
        <v>280</v>
      </c>
      <c r="N75" s="145" t="s">
        <v>800</v>
      </c>
      <c r="O75" s="325" t="s">
        <v>798</v>
      </c>
      <c r="P75" s="330" t="s">
        <v>810</v>
      </c>
      <c r="Q75" s="387" t="s">
        <v>734</v>
      </c>
      <c r="V75" s="388"/>
    </row>
    <row r="76" spans="1:22" s="386" customFormat="1" ht="63">
      <c r="A76" s="144">
        <v>38</v>
      </c>
      <c r="B76" s="142" t="s">
        <v>778</v>
      </c>
      <c r="C76" s="400" t="s">
        <v>768</v>
      </c>
      <c r="D76" s="143" t="s">
        <v>47</v>
      </c>
      <c r="E76" s="143">
        <v>608</v>
      </c>
      <c r="F76" s="143">
        <v>3.13</v>
      </c>
      <c r="G76" s="143">
        <f>F76*E76</f>
        <v>1903.04</v>
      </c>
      <c r="H76" s="389">
        <v>1090506</v>
      </c>
      <c r="I76" s="393"/>
      <c r="J76" s="396">
        <v>2003</v>
      </c>
      <c r="K76" s="143"/>
      <c r="L76" s="143" t="s">
        <v>694</v>
      </c>
      <c r="M76" s="395" t="s">
        <v>280</v>
      </c>
      <c r="N76" s="145" t="s">
        <v>168</v>
      </c>
      <c r="O76" s="145" t="s">
        <v>610</v>
      </c>
      <c r="P76" s="150" t="s">
        <v>809</v>
      </c>
      <c r="Q76" s="387" t="s">
        <v>734</v>
      </c>
      <c r="V76" s="388"/>
    </row>
    <row r="77" spans="1:22" s="386" customFormat="1" ht="57.75" customHeight="1">
      <c r="A77" s="144">
        <v>39</v>
      </c>
      <c r="B77" s="145" t="s">
        <v>781</v>
      </c>
      <c r="C77" s="400" t="s">
        <v>769</v>
      </c>
      <c r="D77" s="143" t="s">
        <v>31</v>
      </c>
      <c r="E77" s="143">
        <v>1</v>
      </c>
      <c r="F77" s="146">
        <v>129178.81999999998</v>
      </c>
      <c r="G77" s="146">
        <v>129178.81999999998</v>
      </c>
      <c r="H77" s="143">
        <v>1114722</v>
      </c>
      <c r="I77" s="393"/>
      <c r="J77" s="143">
        <v>2005</v>
      </c>
      <c r="K77" s="143"/>
      <c r="L77" s="143" t="s">
        <v>725</v>
      </c>
      <c r="M77" s="395" t="s">
        <v>280</v>
      </c>
      <c r="N77" s="145" t="s">
        <v>801</v>
      </c>
      <c r="O77" s="145" t="s">
        <v>610</v>
      </c>
      <c r="P77" s="150"/>
      <c r="Q77" s="387" t="s">
        <v>734</v>
      </c>
      <c r="V77" s="388"/>
    </row>
    <row r="78" spans="1:22" s="386" customFormat="1" ht="57.75" customHeight="1">
      <c r="A78" s="144">
        <v>40</v>
      </c>
      <c r="B78" s="145" t="s">
        <v>780</v>
      </c>
      <c r="C78" s="400" t="s">
        <v>770</v>
      </c>
      <c r="D78" s="143" t="s">
        <v>31</v>
      </c>
      <c r="E78" s="143">
        <v>5</v>
      </c>
      <c r="F78" s="146">
        <v>68908.99</v>
      </c>
      <c r="G78" s="146">
        <f>F78*E78</f>
        <v>344544.95</v>
      </c>
      <c r="H78" s="143">
        <v>9002928</v>
      </c>
      <c r="I78" s="393"/>
      <c r="J78" s="143">
        <v>2005</v>
      </c>
      <c r="K78" s="143"/>
      <c r="L78" s="143" t="s">
        <v>725</v>
      </c>
      <c r="M78" s="395" t="s">
        <v>605</v>
      </c>
      <c r="N78" s="145" t="s">
        <v>800</v>
      </c>
      <c r="O78" s="275" t="s">
        <v>799</v>
      </c>
      <c r="P78" s="150" t="s">
        <v>633</v>
      </c>
      <c r="Q78" s="387" t="s">
        <v>741</v>
      </c>
      <c r="V78" s="388"/>
    </row>
    <row r="79" spans="1:22" s="386" customFormat="1" ht="51.75" customHeight="1">
      <c r="A79" s="144">
        <v>41</v>
      </c>
      <c r="B79" s="145" t="s">
        <v>727</v>
      </c>
      <c r="C79" s="400" t="s">
        <v>686</v>
      </c>
      <c r="D79" s="143" t="s">
        <v>31</v>
      </c>
      <c r="E79" s="143">
        <v>8</v>
      </c>
      <c r="F79" s="146">
        <v>2626.3462499999996</v>
      </c>
      <c r="G79" s="146">
        <v>21010.769999999997</v>
      </c>
      <c r="H79" s="143">
        <v>1057247</v>
      </c>
      <c r="I79" s="393"/>
      <c r="J79" s="143">
        <v>2005</v>
      </c>
      <c r="K79" s="143"/>
      <c r="L79" s="143" t="s">
        <v>725</v>
      </c>
      <c r="M79" s="395" t="s">
        <v>280</v>
      </c>
      <c r="N79" s="145" t="s">
        <v>168</v>
      </c>
      <c r="O79" s="275" t="s">
        <v>610</v>
      </c>
      <c r="P79" s="330" t="s">
        <v>810</v>
      </c>
      <c r="Q79" s="387" t="s">
        <v>734</v>
      </c>
      <c r="V79" s="388"/>
    </row>
    <row r="80" spans="1:22" s="386" customFormat="1" ht="54" customHeight="1">
      <c r="A80" s="144">
        <v>42</v>
      </c>
      <c r="B80" s="145" t="s">
        <v>728</v>
      </c>
      <c r="C80" s="400" t="s">
        <v>687</v>
      </c>
      <c r="D80" s="143" t="s">
        <v>31</v>
      </c>
      <c r="E80" s="143">
        <v>3</v>
      </c>
      <c r="F80" s="146">
        <v>9768.583999999999</v>
      </c>
      <c r="G80" s="146">
        <v>29305.751999999997</v>
      </c>
      <c r="H80" s="143">
        <v>1104349</v>
      </c>
      <c r="I80" s="393"/>
      <c r="J80" s="143">
        <v>2004</v>
      </c>
      <c r="K80" s="143"/>
      <c r="L80" s="143" t="s">
        <v>725</v>
      </c>
      <c r="M80" s="395" t="s">
        <v>280</v>
      </c>
      <c r="N80" s="145" t="s">
        <v>168</v>
      </c>
      <c r="O80" s="275" t="s">
        <v>802</v>
      </c>
      <c r="P80" s="150" t="s">
        <v>633</v>
      </c>
      <c r="Q80" s="387" t="s">
        <v>734</v>
      </c>
      <c r="V80" s="388"/>
    </row>
    <row r="81" spans="1:19" s="354" customFormat="1" ht="21" customHeight="1">
      <c r="A81" s="350"/>
      <c r="B81" s="344"/>
      <c r="C81" s="345"/>
      <c r="D81" s="349"/>
      <c r="E81" s="346"/>
      <c r="F81" s="347"/>
      <c r="G81" s="146">
        <f>SUM(G39:G80)</f>
        <v>3897505.9619999994</v>
      </c>
      <c r="H81" s="351"/>
      <c r="I81" s="352"/>
      <c r="J81" s="350"/>
      <c r="K81" s="350"/>
      <c r="L81" s="350"/>
      <c r="M81" s="348"/>
      <c r="N81" s="344"/>
      <c r="O81" s="363"/>
      <c r="P81" s="350"/>
      <c r="Q81" s="353" t="s">
        <v>737</v>
      </c>
      <c r="R81" s="344" t="s">
        <v>146</v>
      </c>
      <c r="S81" s="348" t="s">
        <v>605</v>
      </c>
    </row>
    <row r="82" spans="1:16" ht="26.25" customHeight="1">
      <c r="A82" s="708" t="s">
        <v>28</v>
      </c>
      <c r="B82" s="708"/>
      <c r="C82" s="708"/>
      <c r="D82" s="215"/>
      <c r="E82" s="216"/>
      <c r="F82" s="217"/>
      <c r="G82" s="397"/>
      <c r="H82" s="324"/>
      <c r="I82" s="218"/>
      <c r="J82" s="219"/>
      <c r="K82" s="221"/>
      <c r="L82" s="221"/>
      <c r="M82" s="221"/>
      <c r="N82" s="221"/>
      <c r="O82" s="221"/>
      <c r="P82" s="221"/>
    </row>
    <row r="83" spans="1:16" ht="87.75" customHeight="1">
      <c r="A83" s="688" t="s">
        <v>811</v>
      </c>
      <c r="B83" s="688"/>
      <c r="C83" s="688"/>
      <c r="D83" s="688"/>
      <c r="E83" s="688"/>
      <c r="F83" s="688"/>
      <c r="G83" s="688"/>
      <c r="H83" s="688"/>
      <c r="I83" s="688"/>
      <c r="J83" s="688"/>
      <c r="K83" s="688"/>
      <c r="L83" s="688"/>
      <c r="M83" s="688"/>
      <c r="N83" s="688"/>
      <c r="O83" s="688"/>
      <c r="P83" s="688"/>
    </row>
    <row r="84" spans="1:16" ht="18.75">
      <c r="A84" s="180"/>
      <c r="B84" s="180"/>
      <c r="C84" s="357"/>
      <c r="D84" s="180"/>
      <c r="E84" s="180"/>
      <c r="F84" s="358"/>
      <c r="G84" s="358"/>
      <c r="H84" s="358"/>
      <c r="I84" s="180"/>
      <c r="J84" s="180"/>
      <c r="K84" s="180"/>
      <c r="L84" s="180"/>
      <c r="M84" s="180"/>
      <c r="N84" s="180"/>
      <c r="O84" s="180"/>
      <c r="P84" s="180"/>
    </row>
    <row r="85" spans="1:16" ht="28.5" customHeight="1">
      <c r="A85" s="711" t="s">
        <v>29</v>
      </c>
      <c r="B85" s="711"/>
      <c r="C85" s="371"/>
      <c r="D85" s="372"/>
      <c r="E85" s="716" t="str">
        <f>E14</f>
        <v>Заместитель начальника УМТО</v>
      </c>
      <c r="F85" s="716"/>
      <c r="G85" s="716"/>
      <c r="H85" s="374"/>
      <c r="I85" s="375"/>
      <c r="J85" s="375"/>
      <c r="K85" s="375"/>
      <c r="L85" s="241" t="str">
        <f>L14</f>
        <v>Д. А. Фатеев</v>
      </c>
      <c r="M85" s="319"/>
      <c r="N85" s="180"/>
      <c r="O85" s="361"/>
      <c r="P85" s="180"/>
    </row>
    <row r="86" spans="1:16" ht="28.5" customHeight="1">
      <c r="A86" s="372"/>
      <c r="B86" s="372"/>
      <c r="C86" s="371"/>
      <c r="D86" s="372"/>
      <c r="E86" s="373"/>
      <c r="F86" s="373"/>
      <c r="G86" s="374"/>
      <c r="H86" s="374"/>
      <c r="I86" s="375"/>
      <c r="J86" s="375"/>
      <c r="K86" s="375"/>
      <c r="L86" s="241"/>
      <c r="M86" s="319"/>
      <c r="N86" s="180"/>
      <c r="O86" s="361"/>
      <c r="P86" s="222"/>
    </row>
    <row r="87" spans="1:16" ht="28.5" customHeight="1">
      <c r="A87" s="372"/>
      <c r="B87" s="372"/>
      <c r="C87" s="371"/>
      <c r="D87" s="372"/>
      <c r="E87" s="716" t="str">
        <f>E16</f>
        <v>Главный механик</v>
      </c>
      <c r="F87" s="716"/>
      <c r="G87" s="716"/>
      <c r="H87" s="374"/>
      <c r="I87" s="375"/>
      <c r="J87" s="375"/>
      <c r="K87" s="375"/>
      <c r="L87" s="241" t="str">
        <f>L16</f>
        <v>А. П. Дейнеко</v>
      </c>
      <c r="M87" s="319"/>
      <c r="N87" s="180"/>
      <c r="O87" s="361"/>
      <c r="P87" s="222"/>
    </row>
    <row r="88" spans="1:16" ht="28.5" customHeight="1">
      <c r="A88" s="372"/>
      <c r="B88" s="372"/>
      <c r="C88" s="371"/>
      <c r="D88" s="372"/>
      <c r="E88" s="373"/>
      <c r="F88" s="373"/>
      <c r="G88" s="374"/>
      <c r="H88" s="374"/>
      <c r="I88" s="375"/>
      <c r="J88" s="375"/>
      <c r="K88" s="375"/>
      <c r="L88" s="241"/>
      <c r="M88" s="319"/>
      <c r="N88" s="180"/>
      <c r="O88" s="361"/>
      <c r="P88" s="222"/>
    </row>
    <row r="89" spans="1:16" ht="28.5" customHeight="1">
      <c r="A89" s="372"/>
      <c r="B89" s="372"/>
      <c r="C89" s="371"/>
      <c r="D89" s="372"/>
      <c r="E89" s="714" t="str">
        <f>E18</f>
        <v>Начальник УАИТиС</v>
      </c>
      <c r="F89" s="714"/>
      <c r="G89" s="714"/>
      <c r="H89" s="374"/>
      <c r="I89" s="377"/>
      <c r="J89" s="319"/>
      <c r="K89" s="319"/>
      <c r="L89" s="319" t="str">
        <f>L18</f>
        <v>С. А. Булатов</v>
      </c>
      <c r="M89" s="319"/>
      <c r="N89" s="180"/>
      <c r="O89" s="361"/>
      <c r="P89" s="222"/>
    </row>
    <row r="90" spans="1:16" ht="28.5" customHeight="1">
      <c r="A90" s="372"/>
      <c r="B90" s="372"/>
      <c r="C90" s="371"/>
      <c r="D90" s="372"/>
      <c r="E90" s="376"/>
      <c r="F90" s="376"/>
      <c r="G90" s="374"/>
      <c r="H90" s="374"/>
      <c r="I90" s="377"/>
      <c r="J90" s="319"/>
      <c r="K90" s="319"/>
      <c r="L90" s="319"/>
      <c r="M90" s="372"/>
      <c r="N90" s="222"/>
      <c r="O90" s="222"/>
      <c r="P90" s="222"/>
    </row>
    <row r="91" spans="1:16" ht="28.5" customHeight="1">
      <c r="A91" s="372"/>
      <c r="B91" s="372"/>
      <c r="C91" s="371"/>
      <c r="D91" s="372"/>
      <c r="E91" s="716" t="str">
        <f>E20</f>
        <v>Начальник УОБР</v>
      </c>
      <c r="F91" s="716"/>
      <c r="G91" s="716"/>
      <c r="H91" s="374"/>
      <c r="I91" s="375"/>
      <c r="J91" s="375"/>
      <c r="K91" s="375"/>
      <c r="L91" s="241" t="str">
        <f>L20</f>
        <v>К. В. Газизуллин</v>
      </c>
      <c r="M91" s="372"/>
      <c r="N91" s="222"/>
      <c r="O91" s="222"/>
      <c r="P91" s="222"/>
    </row>
    <row r="92" spans="1:16" ht="28.5" customHeight="1">
      <c r="A92" s="372"/>
      <c r="B92" s="372"/>
      <c r="C92" s="371"/>
      <c r="D92" s="372"/>
      <c r="E92" s="319"/>
      <c r="F92" s="319"/>
      <c r="G92" s="241"/>
      <c r="H92" s="241"/>
      <c r="I92" s="319"/>
      <c r="J92" s="319"/>
      <c r="K92" s="374"/>
      <c r="L92" s="241"/>
      <c r="M92" s="372"/>
      <c r="N92" s="250"/>
      <c r="O92" s="250"/>
      <c r="P92" s="250"/>
    </row>
    <row r="93" spans="1:16" ht="28.5" customHeight="1">
      <c r="A93" s="372"/>
      <c r="B93" s="372"/>
      <c r="C93" s="371"/>
      <c r="D93" s="372"/>
      <c r="E93" s="714" t="str">
        <f>E22</f>
        <v>Начальник УКС</v>
      </c>
      <c r="F93" s="714"/>
      <c r="G93" s="714"/>
      <c r="H93" s="241"/>
      <c r="I93" s="319"/>
      <c r="J93" s="319"/>
      <c r="K93" s="374"/>
      <c r="L93" s="241" t="str">
        <f>L22</f>
        <v>М. Ш. Усманов</v>
      </c>
      <c r="M93" s="372"/>
      <c r="N93" s="250"/>
      <c r="O93" s="250"/>
      <c r="P93" s="250"/>
    </row>
    <row r="94" spans="1:16" ht="28.5" customHeight="1">
      <c r="A94" s="319"/>
      <c r="B94" s="319"/>
      <c r="C94" s="376"/>
      <c r="D94" s="319"/>
      <c r="E94" s="319"/>
      <c r="F94" s="319"/>
      <c r="G94" s="241"/>
      <c r="H94" s="241"/>
      <c r="I94" s="319"/>
      <c r="J94" s="319"/>
      <c r="K94" s="374"/>
      <c r="L94" s="241"/>
      <c r="M94" s="319"/>
      <c r="N94" s="250"/>
      <c r="O94" s="250"/>
      <c r="P94" s="250"/>
    </row>
    <row r="95" spans="1:16" ht="28.5" customHeight="1">
      <c r="A95" s="319"/>
      <c r="B95" s="319"/>
      <c r="C95" s="376"/>
      <c r="D95" s="319"/>
      <c r="E95" s="714" t="str">
        <f>E24</f>
        <v>Начальник ОР УМТО</v>
      </c>
      <c r="F95" s="714"/>
      <c r="G95" s="714"/>
      <c r="H95" s="241"/>
      <c r="I95" s="319"/>
      <c r="J95" s="319"/>
      <c r="K95" s="374"/>
      <c r="L95" s="241" t="str">
        <f>L24</f>
        <v>М. Г. Дёрин</v>
      </c>
      <c r="M95" s="319"/>
      <c r="N95" s="250"/>
      <c r="O95" s="250"/>
      <c r="P95" s="250"/>
    </row>
    <row r="96" spans="1:16" ht="28.5" customHeight="1">
      <c r="A96" s="319"/>
      <c r="B96" s="319"/>
      <c r="C96" s="376"/>
      <c r="D96" s="319"/>
      <c r="E96" s="319"/>
      <c r="F96" s="374"/>
      <c r="G96" s="374"/>
      <c r="H96" s="374"/>
      <c r="I96" s="377"/>
      <c r="J96" s="319"/>
      <c r="K96" s="319"/>
      <c r="L96" s="319"/>
      <c r="M96" s="319"/>
      <c r="N96" s="250"/>
      <c r="O96" s="250"/>
      <c r="P96" s="250"/>
    </row>
    <row r="97" spans="1:16" ht="28.5" customHeight="1">
      <c r="A97" s="319"/>
      <c r="B97" s="319"/>
      <c r="C97" s="376"/>
      <c r="D97" s="319"/>
      <c r="E97" s="714" t="str">
        <f>E26</f>
        <v>Начальник ОКОиМ УСЭСиЗБС</v>
      </c>
      <c r="F97" s="714"/>
      <c r="G97" s="714"/>
      <c r="H97" s="374"/>
      <c r="I97" s="377"/>
      <c r="J97" s="319"/>
      <c r="K97" s="319"/>
      <c r="L97" s="319" t="str">
        <f>L26</f>
        <v>С. В. Фёдоров</v>
      </c>
      <c r="M97" s="319"/>
      <c r="N97" s="250"/>
      <c r="O97" s="250"/>
      <c r="P97" s="250"/>
    </row>
    <row r="98" spans="1:16" ht="28.5" customHeight="1">
      <c r="A98" s="319"/>
      <c r="B98" s="319"/>
      <c r="C98" s="376"/>
      <c r="D98" s="319"/>
      <c r="E98" s="319"/>
      <c r="F98" s="374"/>
      <c r="G98" s="374"/>
      <c r="H98" s="374"/>
      <c r="I98" s="377"/>
      <c r="J98" s="319"/>
      <c r="K98" s="319"/>
      <c r="L98" s="319"/>
      <c r="M98" s="319"/>
      <c r="N98" s="250"/>
      <c r="O98" s="250"/>
      <c r="P98" s="250"/>
    </row>
    <row r="99" spans="1:16" ht="28.5" customHeight="1">
      <c r="A99" s="319"/>
      <c r="B99" s="319"/>
      <c r="C99" s="376"/>
      <c r="D99" s="319"/>
      <c r="E99" s="714" t="str">
        <f>E28</f>
        <v>Начальник ОКОиМ УКС</v>
      </c>
      <c r="F99" s="714"/>
      <c r="G99" s="714"/>
      <c r="H99" s="374"/>
      <c r="I99" s="377"/>
      <c r="J99" s="319"/>
      <c r="K99" s="319"/>
      <c r="L99" s="319" t="str">
        <f>L28</f>
        <v>И. Ш. Изикаев </v>
      </c>
      <c r="M99" s="319"/>
      <c r="N99" s="250"/>
      <c r="O99" s="250"/>
      <c r="P99" s="250"/>
    </row>
    <row r="100" spans="1:16" ht="28.5" customHeight="1">
      <c r="A100" s="319"/>
      <c r="B100" s="319"/>
      <c r="C100" s="376"/>
      <c r="D100" s="319"/>
      <c r="E100" s="319"/>
      <c r="F100" s="374"/>
      <c r="G100" s="374"/>
      <c r="H100" s="374"/>
      <c r="I100" s="377"/>
      <c r="J100" s="319"/>
      <c r="K100" s="319"/>
      <c r="L100" s="319"/>
      <c r="M100" s="319"/>
      <c r="N100" s="250"/>
      <c r="O100" s="250"/>
      <c r="P100" s="250"/>
    </row>
    <row r="101" spans="1:16" ht="28.5" customHeight="1">
      <c r="A101" s="319"/>
      <c r="B101" s="319"/>
      <c r="C101" s="376"/>
      <c r="D101" s="319"/>
      <c r="E101" s="714" t="str">
        <f>E30</f>
        <v>Начальник САПП</v>
      </c>
      <c r="F101" s="714"/>
      <c r="G101" s="714"/>
      <c r="H101" s="374"/>
      <c r="I101" s="377"/>
      <c r="J101" s="319"/>
      <c r="K101" s="319"/>
      <c r="L101" s="319" t="str">
        <f>L30</f>
        <v>А. С. Макаров</v>
      </c>
      <c r="M101" s="319"/>
      <c r="N101" s="250"/>
      <c r="O101" s="250"/>
      <c r="P101" s="250"/>
    </row>
    <row r="102" spans="1:16" ht="28.5" customHeight="1">
      <c r="A102" s="319"/>
      <c r="B102" s="319"/>
      <c r="C102" s="376"/>
      <c r="D102" s="319"/>
      <c r="E102" s="319"/>
      <c r="F102" s="374"/>
      <c r="G102" s="374"/>
      <c r="H102" s="374"/>
      <c r="I102" s="377"/>
      <c r="J102" s="319"/>
      <c r="K102" s="319"/>
      <c r="L102" s="319"/>
      <c r="M102" s="319"/>
      <c r="N102" s="250"/>
      <c r="O102" s="250"/>
      <c r="P102" s="250"/>
    </row>
    <row r="103" spans="1:16" ht="38.25" customHeight="1">
      <c r="A103" s="319"/>
      <c r="B103" s="319"/>
      <c r="C103" s="376"/>
      <c r="D103" s="319"/>
      <c r="E103" s="714" t="str">
        <f>E32</f>
        <v>Старший специалист ОТиКРС УДНГиГК</v>
      </c>
      <c r="F103" s="714"/>
      <c r="G103" s="714"/>
      <c r="H103" s="374"/>
      <c r="I103" s="377"/>
      <c r="J103" s="319"/>
      <c r="K103" s="319"/>
      <c r="L103" s="319" t="str">
        <f>L32</f>
        <v>В. С. Рогачев</v>
      </c>
      <c r="M103" s="319"/>
      <c r="N103" s="250"/>
      <c r="O103" s="250"/>
      <c r="P103" s="250"/>
    </row>
    <row r="104" spans="1:16" ht="28.5" customHeight="1">
      <c r="A104" s="319"/>
      <c r="B104" s="319"/>
      <c r="C104" s="376"/>
      <c r="D104" s="319"/>
      <c r="E104" s="319"/>
      <c r="F104" s="374"/>
      <c r="G104" s="374"/>
      <c r="H104" s="374"/>
      <c r="I104" s="377"/>
      <c r="J104" s="319"/>
      <c r="K104" s="319"/>
      <c r="L104" s="319"/>
      <c r="M104" s="319"/>
      <c r="N104" s="250"/>
      <c r="O104" s="250"/>
      <c r="P104" s="250"/>
    </row>
    <row r="105" spans="1:16" ht="28.5" customHeight="1">
      <c r="A105" s="319"/>
      <c r="B105" s="319"/>
      <c r="C105" s="376"/>
      <c r="D105" s="319"/>
      <c r="E105" s="714" t="str">
        <f>E34</f>
        <v>Старший специалист ОГМех</v>
      </c>
      <c r="F105" s="714"/>
      <c r="G105" s="714"/>
      <c r="H105" s="374"/>
      <c r="I105" s="377"/>
      <c r="J105" s="319"/>
      <c r="K105" s="319"/>
      <c r="L105" s="319" t="str">
        <f>L34</f>
        <v>О. В. Степанова</v>
      </c>
      <c r="M105" s="319"/>
      <c r="N105" s="250"/>
      <c r="O105" s="250"/>
      <c r="P105" s="250"/>
    </row>
    <row r="106" spans="1:16" ht="28.5" customHeight="1">
      <c r="A106" s="319"/>
      <c r="B106" s="319"/>
      <c r="C106" s="376"/>
      <c r="D106" s="319"/>
      <c r="E106" s="319"/>
      <c r="F106" s="374"/>
      <c r="G106" s="374"/>
      <c r="H106" s="374"/>
      <c r="I106" s="377"/>
      <c r="J106" s="319"/>
      <c r="K106" s="319"/>
      <c r="L106" s="319"/>
      <c r="M106" s="319"/>
      <c r="N106" s="250"/>
      <c r="O106" s="250"/>
      <c r="P106" s="250"/>
    </row>
    <row r="107" spans="1:16" ht="15.75">
      <c r="A107" s="250"/>
      <c r="B107" s="250"/>
      <c r="C107" s="366"/>
      <c r="D107" s="250"/>
      <c r="E107" s="250"/>
      <c r="F107" s="367"/>
      <c r="G107" s="367"/>
      <c r="H107" s="367"/>
      <c r="I107" s="398"/>
      <c r="J107" s="250"/>
      <c r="K107" s="250"/>
      <c r="L107" s="250"/>
      <c r="M107" s="250"/>
      <c r="N107" s="250"/>
      <c r="O107" s="250"/>
      <c r="P107" s="250"/>
    </row>
  </sheetData>
  <sheetProtection/>
  <autoFilter ref="A36:P83"/>
  <mergeCells count="49">
    <mergeCell ref="E28:G28"/>
    <mergeCell ref="O6:P6"/>
    <mergeCell ref="E97:G97"/>
    <mergeCell ref="E95:G95"/>
    <mergeCell ref="E85:G85"/>
    <mergeCell ref="E87:G87"/>
    <mergeCell ref="E89:G89"/>
    <mergeCell ref="E91:G91"/>
    <mergeCell ref="E93:G93"/>
    <mergeCell ref="E18:G18"/>
    <mergeCell ref="G36:G38"/>
    <mergeCell ref="O4:P4"/>
    <mergeCell ref="O3:P3"/>
    <mergeCell ref="E105:G105"/>
    <mergeCell ref="E103:G103"/>
    <mergeCell ref="E101:G101"/>
    <mergeCell ref="E99:G99"/>
    <mergeCell ref="E34:G34"/>
    <mergeCell ref="E32:G32"/>
    <mergeCell ref="E30:G30"/>
    <mergeCell ref="E26:G26"/>
    <mergeCell ref="E24:G24"/>
    <mergeCell ref="A10:C10"/>
    <mergeCell ref="A12:B12"/>
    <mergeCell ref="E12:G12"/>
    <mergeCell ref="E14:G14"/>
    <mergeCell ref="E22:G22"/>
    <mergeCell ref="E20:G20"/>
    <mergeCell ref="E16:G16"/>
    <mergeCell ref="A85:B85"/>
    <mergeCell ref="O36:O38"/>
    <mergeCell ref="P36:P38"/>
    <mergeCell ref="A83:P83"/>
    <mergeCell ref="I36:I38"/>
    <mergeCell ref="J36:J38"/>
    <mergeCell ref="K36:K38"/>
    <mergeCell ref="L36:L38"/>
    <mergeCell ref="M36:M38"/>
    <mergeCell ref="H36:H38"/>
    <mergeCell ref="A82:C82"/>
    <mergeCell ref="A8:P8"/>
    <mergeCell ref="A9:P9"/>
    <mergeCell ref="A36:A38"/>
    <mergeCell ref="B36:B38"/>
    <mergeCell ref="C36:C38"/>
    <mergeCell ref="D36:D38"/>
    <mergeCell ref="E36:E38"/>
    <mergeCell ref="F36:F38"/>
    <mergeCell ref="N36:N3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2" r:id="rId1"/>
  <rowBreaks count="1" manualBreakCount="1">
    <brk id="79" max="15" man="1"/>
  </rowBreaks>
  <colBreaks count="1" manualBreakCount="1">
    <brk id="16" max="102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B58"/>
  <sheetViews>
    <sheetView view="pageBreakPreview" zoomScale="60" zoomScaleNormal="70" zoomScalePageLayoutView="0" workbookViewId="0" topLeftCell="A13">
      <selection activeCell="H37" sqref="H37"/>
    </sheetView>
  </sheetViews>
  <sheetFormatPr defaultColWidth="9.00390625" defaultRowHeight="12.75"/>
  <cols>
    <col min="1" max="1" width="5.875" style="252" customWidth="1"/>
    <col min="2" max="2" width="26.25390625" style="252" customWidth="1"/>
    <col min="3" max="3" width="19.875" style="365" customWidth="1"/>
    <col min="4" max="4" width="7.125" style="252" customWidth="1"/>
    <col min="5" max="5" width="8.125" style="252" customWidth="1"/>
    <col min="6" max="6" width="17.25390625" style="362" customWidth="1"/>
    <col min="7" max="7" width="14.75390625" style="362" customWidth="1"/>
    <col min="8" max="8" width="13.625" style="362" customWidth="1"/>
    <col min="9" max="9" width="11.125" style="399" customWidth="1"/>
    <col min="10" max="10" width="20.25390625" style="252" customWidth="1"/>
    <col min="11" max="11" width="16.625" style="252" customWidth="1"/>
    <col min="12" max="12" width="16.125" style="252" customWidth="1"/>
    <col min="13" max="13" width="15.625" style="252" customWidth="1"/>
    <col min="14" max="14" width="14.375" style="252" customWidth="1"/>
    <col min="15" max="15" width="30.75390625" style="252" customWidth="1"/>
    <col min="16" max="16" width="28.875" style="252" customWidth="1"/>
    <col min="17" max="17" width="27.75390625" style="0" hidden="1" customWidth="1"/>
    <col min="18" max="18" width="23.375" style="0" hidden="1" customWidth="1"/>
    <col min="19" max="28" width="0" style="0" hidden="1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18.7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391" t="s">
        <v>0</v>
      </c>
      <c r="P2" s="180"/>
    </row>
    <row r="3" spans="1:16" s="407" customFormat="1" ht="20.25">
      <c r="A3" s="241"/>
      <c r="B3" s="241"/>
      <c r="C3" s="373"/>
      <c r="D3" s="241"/>
      <c r="E3" s="241"/>
      <c r="F3" s="375"/>
      <c r="G3" s="375"/>
      <c r="H3" s="375"/>
      <c r="I3" s="406"/>
      <c r="J3" s="241"/>
      <c r="K3" s="241"/>
      <c r="L3" s="241"/>
      <c r="M3" s="241"/>
      <c r="N3" s="241"/>
      <c r="O3" s="716" t="s">
        <v>140</v>
      </c>
      <c r="P3" s="716"/>
    </row>
    <row r="4" spans="1:16" s="407" customFormat="1" ht="20.25">
      <c r="A4" s="241"/>
      <c r="B4" s="241"/>
      <c r="C4" s="373"/>
      <c r="D4" s="241"/>
      <c r="E4" s="241"/>
      <c r="F4" s="375"/>
      <c r="G4" s="375"/>
      <c r="H4" s="375"/>
      <c r="I4" s="406"/>
      <c r="J4" s="241"/>
      <c r="K4" s="241"/>
      <c r="L4" s="241"/>
      <c r="M4" s="241"/>
      <c r="N4" s="241"/>
      <c r="O4" s="716" t="s">
        <v>786</v>
      </c>
      <c r="P4" s="716"/>
    </row>
    <row r="5" spans="1:16" s="407" customFormat="1" ht="20.25" customHeight="1">
      <c r="A5" s="241"/>
      <c r="B5" s="241"/>
      <c r="C5" s="373"/>
      <c r="D5" s="241"/>
      <c r="E5" s="241"/>
      <c r="F5" s="375"/>
      <c r="G5" s="375"/>
      <c r="H5" s="375"/>
      <c r="I5" s="406"/>
      <c r="J5" s="241"/>
      <c r="K5" s="241"/>
      <c r="L5" s="241"/>
      <c r="M5" s="241"/>
      <c r="N5" s="241"/>
      <c r="O5" s="716" t="s">
        <v>2</v>
      </c>
      <c r="P5" s="716"/>
    </row>
    <row r="6" spans="1:16" s="407" customFormat="1" ht="20.25">
      <c r="A6" s="241"/>
      <c r="B6" s="241"/>
      <c r="C6" s="373"/>
      <c r="D6" s="241"/>
      <c r="E6" s="241"/>
      <c r="F6" s="375"/>
      <c r="G6" s="375"/>
      <c r="H6" s="375"/>
      <c r="I6" s="406"/>
      <c r="J6" s="241"/>
      <c r="K6" s="241"/>
      <c r="L6" s="241"/>
      <c r="M6" s="241"/>
      <c r="N6" s="241"/>
      <c r="O6" s="718" t="s">
        <v>787</v>
      </c>
      <c r="P6" s="718"/>
    </row>
    <row r="7" spans="1:16" s="407" customFormat="1" ht="24" customHeight="1">
      <c r="A7" s="241"/>
      <c r="B7" s="241"/>
      <c r="C7" s="373"/>
      <c r="D7" s="241"/>
      <c r="E7" s="241"/>
      <c r="F7" s="375"/>
      <c r="G7" s="375"/>
      <c r="H7" s="375"/>
      <c r="I7" s="406"/>
      <c r="J7" s="241"/>
      <c r="K7" s="241"/>
      <c r="L7" s="241"/>
      <c r="M7" s="241"/>
      <c r="N7" s="241"/>
      <c r="O7" s="718" t="s">
        <v>751</v>
      </c>
      <c r="P7" s="718"/>
    </row>
    <row r="8" spans="1:16" s="407" customFormat="1" ht="20.25">
      <c r="A8" s="719" t="s">
        <v>823</v>
      </c>
      <c r="B8" s="719"/>
      <c r="C8" s="719"/>
      <c r="D8" s="719"/>
      <c r="E8" s="719"/>
      <c r="F8" s="719"/>
      <c r="G8" s="719"/>
      <c r="H8" s="719"/>
      <c r="I8" s="719"/>
      <c r="J8" s="719"/>
      <c r="K8" s="719"/>
      <c r="L8" s="719"/>
      <c r="M8" s="719"/>
      <c r="N8" s="719"/>
      <c r="O8" s="719"/>
      <c r="P8" s="719"/>
    </row>
    <row r="9" spans="1:16" s="407" customFormat="1" ht="20.25">
      <c r="A9" s="720" t="s">
        <v>4</v>
      </c>
      <c r="B9" s="720"/>
      <c r="C9" s="720"/>
      <c r="D9" s="720"/>
      <c r="E9" s="720"/>
      <c r="F9" s="720"/>
      <c r="G9" s="720"/>
      <c r="H9" s="720"/>
      <c r="I9" s="720"/>
      <c r="J9" s="720"/>
      <c r="K9" s="720"/>
      <c r="L9" s="720"/>
      <c r="M9" s="720"/>
      <c r="N9" s="720"/>
      <c r="O9" s="720"/>
      <c r="P9" s="720"/>
    </row>
    <row r="10" spans="1:16" s="407" customFormat="1" ht="20.25">
      <c r="A10" s="716" t="s">
        <v>745</v>
      </c>
      <c r="B10" s="716"/>
      <c r="C10" s="716"/>
      <c r="D10" s="241"/>
      <c r="E10" s="241"/>
      <c r="F10" s="375"/>
      <c r="G10" s="375"/>
      <c r="H10" s="375"/>
      <c r="I10" s="406"/>
      <c r="J10" s="241"/>
      <c r="K10" s="241"/>
      <c r="L10" s="241"/>
      <c r="M10" s="241"/>
      <c r="N10" s="241"/>
      <c r="O10" s="241"/>
      <c r="P10" s="408"/>
    </row>
    <row r="11" spans="1:16" s="407" customFormat="1" ht="20.25">
      <c r="A11" s="241"/>
      <c r="B11" s="241"/>
      <c r="C11" s="373"/>
      <c r="D11" s="241"/>
      <c r="E11" s="241"/>
      <c r="F11" s="375"/>
      <c r="G11" s="375"/>
      <c r="H11" s="375"/>
      <c r="I11" s="406"/>
      <c r="J11" s="241"/>
      <c r="K11" s="241"/>
      <c r="L11" s="241"/>
      <c r="M11" s="241"/>
      <c r="N11" s="241"/>
      <c r="O11" s="241"/>
      <c r="P11" s="241"/>
    </row>
    <row r="12" spans="1:16" s="407" customFormat="1" ht="60.75" customHeight="1">
      <c r="A12" s="714" t="s">
        <v>5</v>
      </c>
      <c r="B12" s="714"/>
      <c r="C12" s="376" t="s">
        <v>6</v>
      </c>
      <c r="D12" s="241"/>
      <c r="E12" s="716" t="s">
        <v>486</v>
      </c>
      <c r="F12" s="716"/>
      <c r="G12" s="716"/>
      <c r="H12" s="375"/>
      <c r="I12" s="406"/>
      <c r="J12" s="372"/>
      <c r="K12" s="241"/>
      <c r="L12" s="714" t="s">
        <v>788</v>
      </c>
      <c r="M12" s="714"/>
      <c r="N12" s="241"/>
      <c r="O12" s="241"/>
      <c r="P12" s="241"/>
    </row>
    <row r="13" spans="1:16" s="407" customFormat="1" ht="20.25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73"/>
      <c r="N13" s="373"/>
      <c r="O13" s="373"/>
      <c r="P13" s="373"/>
    </row>
    <row r="14" spans="1:16" s="407" customFormat="1" ht="40.5">
      <c r="A14" s="373"/>
      <c r="B14" s="373"/>
      <c r="C14" s="373" t="s">
        <v>8</v>
      </c>
      <c r="D14" s="373"/>
      <c r="E14" s="716" t="s">
        <v>7</v>
      </c>
      <c r="F14" s="716"/>
      <c r="G14" s="716"/>
      <c r="H14" s="373"/>
      <c r="I14" s="409"/>
      <c r="J14" s="371"/>
      <c r="K14" s="373"/>
      <c r="L14" s="716" t="s">
        <v>812</v>
      </c>
      <c r="M14" s="716"/>
      <c r="N14" s="373"/>
      <c r="O14" s="373"/>
      <c r="P14" s="373"/>
    </row>
    <row r="15" spans="1:16" s="407" customFormat="1" ht="20.25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3"/>
      <c r="N15" s="373"/>
      <c r="O15" s="373"/>
      <c r="P15" s="373"/>
    </row>
    <row r="16" spans="1:16" s="407" customFormat="1" ht="27" customHeight="1">
      <c r="A16" s="373"/>
      <c r="B16" s="373"/>
      <c r="C16" s="373"/>
      <c r="D16" s="373"/>
      <c r="E16" s="716" t="s">
        <v>792</v>
      </c>
      <c r="F16" s="716"/>
      <c r="G16" s="716"/>
      <c r="H16" s="373"/>
      <c r="I16" s="409"/>
      <c r="J16" s="376"/>
      <c r="K16" s="373"/>
      <c r="L16" s="716" t="s">
        <v>816</v>
      </c>
      <c r="M16" s="716"/>
      <c r="N16" s="373"/>
      <c r="O16" s="373"/>
      <c r="P16" s="373"/>
    </row>
    <row r="17" spans="1:16" s="407" customFormat="1" ht="20.25">
      <c r="A17" s="373"/>
      <c r="B17" s="373"/>
      <c r="C17" s="373"/>
      <c r="D17" s="373"/>
      <c r="E17" s="373"/>
      <c r="F17" s="373"/>
      <c r="G17" s="373"/>
      <c r="H17" s="373"/>
      <c r="I17" s="409"/>
      <c r="J17" s="376"/>
      <c r="K17" s="373"/>
      <c r="L17" s="373"/>
      <c r="M17" s="373"/>
      <c r="N17" s="373"/>
      <c r="O17" s="373"/>
      <c r="P17" s="373"/>
    </row>
    <row r="18" spans="1:16" s="407" customFormat="1" ht="21.75" customHeight="1">
      <c r="A18" s="373"/>
      <c r="B18" s="373"/>
      <c r="C18" s="373"/>
      <c r="D18" s="373"/>
      <c r="E18" s="716" t="s">
        <v>794</v>
      </c>
      <c r="F18" s="716"/>
      <c r="G18" s="716"/>
      <c r="H18" s="373"/>
      <c r="I18" s="409"/>
      <c r="J18" s="376"/>
      <c r="K18" s="373"/>
      <c r="L18" s="716" t="s">
        <v>795</v>
      </c>
      <c r="M18" s="716"/>
      <c r="N18" s="373"/>
      <c r="O18" s="373"/>
      <c r="P18" s="373"/>
    </row>
    <row r="19" spans="1:16" s="407" customFormat="1" ht="20.25">
      <c r="A19" s="373"/>
      <c r="B19" s="373"/>
      <c r="C19" s="373"/>
      <c r="D19" s="373"/>
      <c r="E19" s="373"/>
      <c r="F19" s="373"/>
      <c r="G19" s="373"/>
      <c r="H19" s="373"/>
      <c r="I19" s="409"/>
      <c r="J19" s="376"/>
      <c r="K19" s="373"/>
      <c r="L19" s="373"/>
      <c r="M19" s="373"/>
      <c r="N19" s="373"/>
      <c r="O19" s="373"/>
      <c r="P19" s="373"/>
    </row>
    <row r="20" spans="1:16" s="407" customFormat="1" ht="20.25" customHeight="1">
      <c r="A20" s="373"/>
      <c r="B20" s="373"/>
      <c r="C20" s="373"/>
      <c r="D20" s="373"/>
      <c r="E20" s="714" t="s">
        <v>791</v>
      </c>
      <c r="F20" s="714"/>
      <c r="G20" s="714"/>
      <c r="H20" s="376"/>
      <c r="I20" s="410"/>
      <c r="J20" s="376"/>
      <c r="K20" s="376"/>
      <c r="L20" s="714" t="s">
        <v>793</v>
      </c>
      <c r="M20" s="714"/>
      <c r="N20" s="373"/>
      <c r="O20" s="373"/>
      <c r="P20" s="373"/>
    </row>
    <row r="21" spans="1:16" s="407" customFormat="1" ht="20.25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3"/>
      <c r="N21" s="373"/>
      <c r="O21" s="373"/>
      <c r="P21" s="373"/>
    </row>
    <row r="22" spans="1:16" s="407" customFormat="1" ht="25.5" customHeight="1">
      <c r="A22" s="373"/>
      <c r="B22" s="373"/>
      <c r="C22" s="373"/>
      <c r="D22" s="373"/>
      <c r="E22" s="716" t="s">
        <v>589</v>
      </c>
      <c r="F22" s="716"/>
      <c r="G22" s="716"/>
      <c r="H22" s="373"/>
      <c r="I22" s="409"/>
      <c r="J22" s="371"/>
      <c r="K22" s="373"/>
      <c r="L22" s="716" t="s">
        <v>827</v>
      </c>
      <c r="M22" s="716"/>
      <c r="N22" s="373"/>
      <c r="O22" s="373"/>
      <c r="P22" s="373"/>
    </row>
    <row r="23" spans="1:16" s="407" customFormat="1" ht="20.25">
      <c r="A23" s="373"/>
      <c r="B23" s="373"/>
      <c r="C23" s="373"/>
      <c r="D23" s="373"/>
      <c r="E23" s="373"/>
      <c r="F23" s="373"/>
      <c r="G23" s="373"/>
      <c r="H23" s="373"/>
      <c r="I23" s="409"/>
      <c r="J23" s="376"/>
      <c r="K23" s="373"/>
      <c r="L23" s="373"/>
      <c r="M23" s="373"/>
      <c r="N23" s="373"/>
      <c r="O23" s="373"/>
      <c r="P23" s="373"/>
    </row>
    <row r="24" spans="1:16" s="407" customFormat="1" ht="24" customHeight="1">
      <c r="A24" s="373"/>
      <c r="B24" s="373"/>
      <c r="C24" s="373"/>
      <c r="D24" s="373"/>
      <c r="E24" s="716" t="s">
        <v>833</v>
      </c>
      <c r="F24" s="716"/>
      <c r="G24" s="716"/>
      <c r="H24" s="373"/>
      <c r="I24" s="409"/>
      <c r="J24" s="371"/>
      <c r="K24" s="373"/>
      <c r="L24" s="716" t="s">
        <v>591</v>
      </c>
      <c r="M24" s="716"/>
      <c r="N24" s="373"/>
      <c r="O24" s="373"/>
      <c r="P24" s="373"/>
    </row>
    <row r="25" spans="1:16" s="407" customFormat="1" ht="20.25">
      <c r="A25" s="373"/>
      <c r="B25" s="373"/>
      <c r="C25" s="373"/>
      <c r="D25" s="373"/>
      <c r="E25" s="373"/>
      <c r="F25" s="373"/>
      <c r="G25" s="373"/>
      <c r="H25" s="373"/>
      <c r="I25" s="409"/>
      <c r="J25" s="376"/>
      <c r="K25" s="373"/>
      <c r="L25" s="373"/>
      <c r="M25" s="373"/>
      <c r="N25" s="373"/>
      <c r="O25" s="373"/>
      <c r="P25" s="373"/>
    </row>
    <row r="26" spans="1:16" s="407" customFormat="1" ht="23.25" customHeight="1">
      <c r="A26" s="373"/>
      <c r="B26" s="373"/>
      <c r="C26" s="373"/>
      <c r="D26" s="373"/>
      <c r="E26" s="716" t="s">
        <v>472</v>
      </c>
      <c r="F26" s="716"/>
      <c r="G26" s="716"/>
      <c r="H26" s="373"/>
      <c r="I26" s="409"/>
      <c r="J26" s="376"/>
      <c r="K26" s="373"/>
      <c r="L26" s="716" t="s">
        <v>790</v>
      </c>
      <c r="M26" s="716"/>
      <c r="N26" s="373"/>
      <c r="O26" s="373"/>
      <c r="P26" s="373"/>
    </row>
    <row r="27" spans="1:16" s="407" customFormat="1" ht="20.25">
      <c r="A27" s="373"/>
      <c r="B27" s="373"/>
      <c r="C27" s="373"/>
      <c r="D27" s="373"/>
      <c r="E27" s="373"/>
      <c r="F27" s="373"/>
      <c r="G27" s="373"/>
      <c r="H27" s="373"/>
      <c r="I27" s="409"/>
      <c r="J27" s="376"/>
      <c r="K27" s="373"/>
      <c r="L27" s="373"/>
      <c r="M27" s="373"/>
      <c r="N27" s="373"/>
      <c r="O27" s="373"/>
      <c r="P27" s="373"/>
    </row>
    <row r="28" spans="1:16" s="407" customFormat="1" ht="21.75" customHeight="1">
      <c r="A28" s="373"/>
      <c r="B28" s="373"/>
      <c r="C28" s="373"/>
      <c r="D28" s="373"/>
      <c r="E28" s="716" t="s">
        <v>830</v>
      </c>
      <c r="F28" s="716"/>
      <c r="G28" s="716"/>
      <c r="H28" s="373"/>
      <c r="I28" s="409"/>
      <c r="J28" s="371"/>
      <c r="K28" s="373"/>
      <c r="L28" s="716" t="s">
        <v>831</v>
      </c>
      <c r="M28" s="716"/>
      <c r="N28" s="373"/>
      <c r="O28" s="373"/>
      <c r="P28" s="373"/>
    </row>
    <row r="29" spans="1:16" s="407" customFormat="1" ht="20.25">
      <c r="A29" s="241"/>
      <c r="B29" s="241"/>
      <c r="C29" s="373"/>
      <c r="D29" s="241"/>
      <c r="E29" s="241"/>
      <c r="F29" s="375"/>
      <c r="G29" s="375"/>
      <c r="H29" s="375"/>
      <c r="I29" s="406"/>
      <c r="J29" s="372"/>
      <c r="K29" s="241"/>
      <c r="L29" s="241"/>
      <c r="M29" s="241"/>
      <c r="N29" s="241"/>
      <c r="O29" s="241"/>
      <c r="P29" s="241"/>
    </row>
    <row r="30" spans="1:16" ht="30" customHeight="1">
      <c r="A30" s="685" t="s">
        <v>12</v>
      </c>
      <c r="B30" s="685" t="s">
        <v>13</v>
      </c>
      <c r="C30" s="699" t="s">
        <v>14</v>
      </c>
      <c r="D30" s="685" t="s">
        <v>15</v>
      </c>
      <c r="E30" s="685" t="s">
        <v>16</v>
      </c>
      <c r="F30" s="685" t="s">
        <v>628</v>
      </c>
      <c r="G30" s="685" t="s">
        <v>491</v>
      </c>
      <c r="H30" s="685" t="s">
        <v>525</v>
      </c>
      <c r="I30" s="691" t="s">
        <v>17</v>
      </c>
      <c r="J30" s="685" t="s">
        <v>18</v>
      </c>
      <c r="K30" s="685" t="s">
        <v>19</v>
      </c>
      <c r="L30" s="685" t="s">
        <v>20</v>
      </c>
      <c r="M30" s="685" t="s">
        <v>21</v>
      </c>
      <c r="N30" s="685" t="s">
        <v>22</v>
      </c>
      <c r="O30" s="685" t="s">
        <v>23</v>
      </c>
      <c r="P30" s="685" t="s">
        <v>24</v>
      </c>
    </row>
    <row r="31" spans="1:16" ht="30" customHeight="1">
      <c r="A31" s="685"/>
      <c r="B31" s="685"/>
      <c r="C31" s="699"/>
      <c r="D31" s="685"/>
      <c r="E31" s="685"/>
      <c r="F31" s="685"/>
      <c r="G31" s="685"/>
      <c r="H31" s="685"/>
      <c r="I31" s="691"/>
      <c r="J31" s="685"/>
      <c r="K31" s="685"/>
      <c r="L31" s="685"/>
      <c r="M31" s="685"/>
      <c r="N31" s="685"/>
      <c r="O31" s="685"/>
      <c r="P31" s="685"/>
    </row>
    <row r="32" spans="1:16" ht="30" customHeight="1">
      <c r="A32" s="685"/>
      <c r="B32" s="685"/>
      <c r="C32" s="699"/>
      <c r="D32" s="685"/>
      <c r="E32" s="685"/>
      <c r="F32" s="685"/>
      <c r="G32" s="685"/>
      <c r="H32" s="685"/>
      <c r="I32" s="691"/>
      <c r="J32" s="685"/>
      <c r="K32" s="685"/>
      <c r="L32" s="685"/>
      <c r="M32" s="685"/>
      <c r="N32" s="685"/>
      <c r="O32" s="685"/>
      <c r="P32" s="685"/>
    </row>
    <row r="33" spans="1:28" ht="147.75" customHeight="1">
      <c r="A33" s="190">
        <v>1</v>
      </c>
      <c r="B33" s="411" t="s">
        <v>822</v>
      </c>
      <c r="C33" s="187" t="s">
        <v>817</v>
      </c>
      <c r="D33" s="188" t="s">
        <v>31</v>
      </c>
      <c r="E33" s="188">
        <v>99</v>
      </c>
      <c r="F33" s="414">
        <v>2205.51</v>
      </c>
      <c r="G33" s="414">
        <v>218345.49</v>
      </c>
      <c r="H33" s="412">
        <v>1025318</v>
      </c>
      <c r="I33" s="413"/>
      <c r="J33" s="188">
        <v>2004</v>
      </c>
      <c r="K33" s="188"/>
      <c r="L33" s="415" t="s">
        <v>824</v>
      </c>
      <c r="M33" s="188" t="s">
        <v>280</v>
      </c>
      <c r="N33" s="188" t="s">
        <v>146</v>
      </c>
      <c r="O33" s="187" t="s">
        <v>747</v>
      </c>
      <c r="P33" s="416" t="s">
        <v>810</v>
      </c>
      <c r="Q33" s="336">
        <v>2004</v>
      </c>
      <c r="R33" s="402">
        <v>118998.98999999999</v>
      </c>
      <c r="S33" s="403" t="s">
        <v>734</v>
      </c>
      <c r="T33" s="145" t="s">
        <v>146</v>
      </c>
      <c r="U33" s="333" t="s">
        <v>280</v>
      </c>
      <c r="AB33">
        <v>7.92</v>
      </c>
    </row>
    <row r="34" spans="1:28" ht="147.75" customHeight="1">
      <c r="A34" s="190">
        <v>2</v>
      </c>
      <c r="B34" s="411" t="s">
        <v>821</v>
      </c>
      <c r="C34" s="187" t="s">
        <v>818</v>
      </c>
      <c r="D34" s="188" t="s">
        <v>31</v>
      </c>
      <c r="E34" s="188">
        <v>28</v>
      </c>
      <c r="F34" s="414">
        <v>793.52</v>
      </c>
      <c r="G34" s="414">
        <f>22218.56</f>
        <v>22218.56</v>
      </c>
      <c r="H34" s="412">
        <v>1002376</v>
      </c>
      <c r="I34" s="413"/>
      <c r="J34" s="188">
        <v>2005</v>
      </c>
      <c r="K34" s="188"/>
      <c r="L34" s="415" t="s">
        <v>824</v>
      </c>
      <c r="M34" s="188" t="s">
        <v>280</v>
      </c>
      <c r="N34" s="188" t="s">
        <v>146</v>
      </c>
      <c r="O34" s="187" t="s">
        <v>747</v>
      </c>
      <c r="P34" s="416" t="s">
        <v>810</v>
      </c>
      <c r="Q34" s="336">
        <v>2005</v>
      </c>
      <c r="R34" s="402">
        <v>19449.53999999999</v>
      </c>
      <c r="S34" s="403" t="s">
        <v>734</v>
      </c>
      <c r="T34" s="145" t="s">
        <v>146</v>
      </c>
      <c r="U34" s="333" t="s">
        <v>280</v>
      </c>
      <c r="AB34">
        <f>0.007*E34</f>
        <v>0.196</v>
      </c>
    </row>
    <row r="35" spans="1:28" ht="147.75" customHeight="1">
      <c r="A35" s="190">
        <v>3</v>
      </c>
      <c r="B35" s="411" t="s">
        <v>820</v>
      </c>
      <c r="C35" s="187" t="s">
        <v>819</v>
      </c>
      <c r="D35" s="188" t="s">
        <v>66</v>
      </c>
      <c r="E35" s="188">
        <v>1</v>
      </c>
      <c r="F35" s="414">
        <v>207266.1</v>
      </c>
      <c r="G35" s="414">
        <f>F35</f>
        <v>207266.1</v>
      </c>
      <c r="H35" s="412">
        <v>9002941</v>
      </c>
      <c r="I35" s="413"/>
      <c r="J35" s="188">
        <v>2004</v>
      </c>
      <c r="K35" s="188"/>
      <c r="L35" s="415" t="s">
        <v>825</v>
      </c>
      <c r="M35" s="188" t="s">
        <v>605</v>
      </c>
      <c r="N35" s="188" t="s">
        <v>146</v>
      </c>
      <c r="O35" s="187" t="s">
        <v>747</v>
      </c>
      <c r="P35" s="416" t="s">
        <v>810</v>
      </c>
      <c r="Q35" s="405">
        <v>38215</v>
      </c>
      <c r="R35" s="402">
        <v>143413.94999999995</v>
      </c>
      <c r="S35" s="404" t="s">
        <v>826</v>
      </c>
      <c r="T35" s="145" t="s">
        <v>146</v>
      </c>
      <c r="U35" s="333" t="s">
        <v>605</v>
      </c>
      <c r="V35" s="405">
        <v>38215</v>
      </c>
      <c r="W35" s="402">
        <v>126345.29999999997</v>
      </c>
      <c r="X35" s="404" t="s">
        <v>740</v>
      </c>
      <c r="Y35" s="145" t="s">
        <v>146</v>
      </c>
      <c r="Z35" s="333" t="s">
        <v>605</v>
      </c>
      <c r="AB35">
        <v>3.6</v>
      </c>
    </row>
    <row r="36" spans="1:16" ht="18.75">
      <c r="A36" s="350"/>
      <c r="B36" s="417"/>
      <c r="C36" s="418"/>
      <c r="D36" s="419"/>
      <c r="E36" s="350"/>
      <c r="F36" s="420"/>
      <c r="G36" s="421">
        <f>SUM(G33:G35)</f>
        <v>447830.15</v>
      </c>
      <c r="H36" s="352"/>
      <c r="I36" s="352"/>
      <c r="J36" s="350"/>
      <c r="K36" s="350"/>
      <c r="L36" s="350"/>
      <c r="M36" s="422"/>
      <c r="N36" s="417"/>
      <c r="O36" s="423"/>
      <c r="P36" s="350"/>
    </row>
    <row r="37" spans="1:16" ht="42.75" customHeight="1">
      <c r="A37" s="717" t="s">
        <v>28</v>
      </c>
      <c r="B37" s="717"/>
      <c r="C37" s="717"/>
      <c r="D37" s="215"/>
      <c r="E37" s="216"/>
      <c r="F37" s="217"/>
      <c r="G37" s="397"/>
      <c r="H37" s="324"/>
      <c r="I37" s="218"/>
      <c r="J37" s="219"/>
      <c r="K37" s="221"/>
      <c r="L37" s="221"/>
      <c r="M37" s="221"/>
      <c r="N37" s="221"/>
      <c r="O37" s="221"/>
      <c r="P37" s="221"/>
    </row>
    <row r="38" spans="1:16" s="407" customFormat="1" ht="106.5" customHeight="1">
      <c r="A38" s="705" t="s">
        <v>828</v>
      </c>
      <c r="B38" s="705"/>
      <c r="C38" s="705"/>
      <c r="D38" s="705"/>
      <c r="E38" s="705"/>
      <c r="F38" s="705"/>
      <c r="G38" s="705"/>
      <c r="H38" s="705"/>
      <c r="I38" s="705"/>
      <c r="J38" s="705"/>
      <c r="K38" s="705"/>
      <c r="L38" s="705"/>
      <c r="M38" s="705"/>
      <c r="N38" s="705"/>
      <c r="O38" s="705"/>
      <c r="P38" s="705"/>
    </row>
    <row r="39" spans="1:16" ht="18.75">
      <c r="A39" s="180"/>
      <c r="B39" s="180"/>
      <c r="C39" s="357"/>
      <c r="D39" s="180"/>
      <c r="E39" s="180"/>
      <c r="F39" s="358"/>
      <c r="G39" s="358"/>
      <c r="H39" s="358"/>
      <c r="I39" s="180"/>
      <c r="J39" s="180"/>
      <c r="K39" s="180"/>
      <c r="L39" s="180"/>
      <c r="M39" s="180"/>
      <c r="N39" s="180"/>
      <c r="O39" s="180"/>
      <c r="P39" s="180"/>
    </row>
    <row r="40" spans="1:16" s="407" customFormat="1" ht="39" customHeight="1">
      <c r="A40" s="711" t="s">
        <v>29</v>
      </c>
      <c r="B40" s="711"/>
      <c r="C40" s="371"/>
      <c r="D40" s="372"/>
      <c r="E40" s="716" t="str">
        <f>E14</f>
        <v>Начальник УМТО</v>
      </c>
      <c r="F40" s="716"/>
      <c r="G40" s="716"/>
      <c r="H40" s="374"/>
      <c r="I40" s="375"/>
      <c r="J40" s="375"/>
      <c r="K40" s="375"/>
      <c r="L40" s="716" t="str">
        <f>L14</f>
        <v>Д. А. Фатеев</v>
      </c>
      <c r="M40" s="716"/>
      <c r="N40" s="241"/>
      <c r="O40" s="372"/>
      <c r="P40" s="241"/>
    </row>
    <row r="41" spans="1:16" s="407" customFormat="1" ht="39" customHeight="1">
      <c r="A41" s="372"/>
      <c r="B41" s="372"/>
      <c r="C41" s="371"/>
      <c r="D41" s="372"/>
      <c r="E41" s="373"/>
      <c r="F41" s="373"/>
      <c r="G41" s="374"/>
      <c r="H41" s="374"/>
      <c r="I41" s="375"/>
      <c r="J41" s="375"/>
      <c r="K41" s="375"/>
      <c r="L41" s="241"/>
      <c r="M41" s="319"/>
      <c r="N41" s="241"/>
      <c r="O41" s="372"/>
      <c r="P41" s="319"/>
    </row>
    <row r="42" spans="1:16" s="407" customFormat="1" ht="39" customHeight="1">
      <c r="A42" s="372"/>
      <c r="B42" s="372"/>
      <c r="C42" s="371"/>
      <c r="D42" s="372"/>
      <c r="E42" s="716" t="str">
        <f>E16</f>
        <v>Главный механик</v>
      </c>
      <c r="F42" s="716"/>
      <c r="G42" s="716"/>
      <c r="H42" s="374"/>
      <c r="I42" s="375"/>
      <c r="J42" s="375"/>
      <c r="K42" s="375"/>
      <c r="L42" s="716" t="str">
        <f>L16</f>
        <v>А. П. Дейнеко</v>
      </c>
      <c r="M42" s="716"/>
      <c r="N42" s="241"/>
      <c r="O42" s="372"/>
      <c r="P42" s="319"/>
    </row>
    <row r="43" spans="1:16" s="407" customFormat="1" ht="39" customHeight="1">
      <c r="A43" s="372"/>
      <c r="B43" s="372"/>
      <c r="C43" s="371"/>
      <c r="D43" s="372"/>
      <c r="E43" s="373"/>
      <c r="F43" s="373"/>
      <c r="G43" s="374"/>
      <c r="H43" s="374"/>
      <c r="I43" s="375"/>
      <c r="J43" s="375"/>
      <c r="K43" s="375"/>
      <c r="L43" s="241"/>
      <c r="M43" s="319"/>
      <c r="N43" s="241"/>
      <c r="O43" s="372"/>
      <c r="P43" s="319"/>
    </row>
    <row r="44" spans="1:16" s="407" customFormat="1" ht="39" customHeight="1">
      <c r="A44" s="372"/>
      <c r="B44" s="372"/>
      <c r="C44" s="371"/>
      <c r="D44" s="372"/>
      <c r="E44" s="716" t="str">
        <f>E18</f>
        <v>Начальник УОБР</v>
      </c>
      <c r="F44" s="716"/>
      <c r="G44" s="716"/>
      <c r="H44" s="374"/>
      <c r="I44" s="375"/>
      <c r="J44" s="375"/>
      <c r="K44" s="375"/>
      <c r="L44" s="716" t="str">
        <f>L18</f>
        <v>К. В. Газизуллин</v>
      </c>
      <c r="M44" s="716"/>
      <c r="N44" s="319"/>
      <c r="O44" s="319"/>
      <c r="P44" s="319"/>
    </row>
    <row r="45" spans="1:16" s="407" customFormat="1" ht="39" customHeight="1">
      <c r="A45" s="372"/>
      <c r="B45" s="372"/>
      <c r="C45" s="371"/>
      <c r="D45" s="372"/>
      <c r="E45" s="319"/>
      <c r="F45" s="319"/>
      <c r="G45" s="241"/>
      <c r="H45" s="241"/>
      <c r="I45" s="319"/>
      <c r="J45" s="319"/>
      <c r="K45" s="374"/>
      <c r="L45" s="241"/>
      <c r="M45" s="372"/>
      <c r="N45" s="319"/>
      <c r="O45" s="319"/>
      <c r="P45" s="319"/>
    </row>
    <row r="46" spans="1:16" s="407" customFormat="1" ht="39" customHeight="1">
      <c r="A46" s="372"/>
      <c r="B46" s="372"/>
      <c r="C46" s="371"/>
      <c r="D46" s="372"/>
      <c r="E46" s="714" t="str">
        <f>E20</f>
        <v>Начальник УКС</v>
      </c>
      <c r="F46" s="714"/>
      <c r="G46" s="714"/>
      <c r="H46" s="241"/>
      <c r="I46" s="319"/>
      <c r="J46" s="319"/>
      <c r="K46" s="374"/>
      <c r="L46" s="716" t="str">
        <f>L20</f>
        <v>М. Ш. Усманов</v>
      </c>
      <c r="M46" s="716"/>
      <c r="N46" s="319"/>
      <c r="O46" s="319"/>
      <c r="P46" s="319"/>
    </row>
    <row r="47" spans="1:16" s="407" customFormat="1" ht="39" customHeight="1">
      <c r="A47" s="319"/>
      <c r="B47" s="319"/>
      <c r="C47" s="376"/>
      <c r="D47" s="319"/>
      <c r="E47" s="319"/>
      <c r="F47" s="319"/>
      <c r="G47" s="241"/>
      <c r="H47" s="241"/>
      <c r="I47" s="319"/>
      <c r="J47" s="319"/>
      <c r="K47" s="374"/>
      <c r="L47" s="241"/>
      <c r="M47" s="319"/>
      <c r="N47" s="319"/>
      <c r="O47" s="319"/>
      <c r="P47" s="319"/>
    </row>
    <row r="48" spans="1:16" s="407" customFormat="1" ht="39" customHeight="1">
      <c r="A48" s="319"/>
      <c r="B48" s="319"/>
      <c r="C48" s="376"/>
      <c r="D48" s="319"/>
      <c r="E48" s="714" t="str">
        <f>E22</f>
        <v>Начальник ОР УМТО</v>
      </c>
      <c r="F48" s="714"/>
      <c r="G48" s="714"/>
      <c r="H48" s="241"/>
      <c r="I48" s="319"/>
      <c r="J48" s="319"/>
      <c r="K48" s="374"/>
      <c r="L48" s="716" t="str">
        <f>L22</f>
        <v>А. В. Куландина</v>
      </c>
      <c r="M48" s="716"/>
      <c r="N48" s="319"/>
      <c r="O48" s="319"/>
      <c r="P48" s="319"/>
    </row>
    <row r="49" spans="1:16" s="407" customFormat="1" ht="39" customHeight="1">
      <c r="A49" s="319"/>
      <c r="B49" s="319"/>
      <c r="C49" s="376"/>
      <c r="D49" s="319"/>
      <c r="E49" s="319"/>
      <c r="F49" s="374"/>
      <c r="G49" s="374"/>
      <c r="H49" s="374"/>
      <c r="I49" s="377"/>
      <c r="J49" s="319"/>
      <c r="K49" s="319"/>
      <c r="L49" s="319"/>
      <c r="M49" s="319"/>
      <c r="N49" s="319"/>
      <c r="O49" s="319"/>
      <c r="P49" s="319"/>
    </row>
    <row r="50" spans="1:16" s="407" customFormat="1" ht="39" customHeight="1">
      <c r="A50" s="319"/>
      <c r="B50" s="319"/>
      <c r="C50" s="376"/>
      <c r="D50" s="319"/>
      <c r="E50" s="714" t="str">
        <f>E24</f>
        <v>Начальник ОКОиМ УОБР</v>
      </c>
      <c r="F50" s="714"/>
      <c r="G50" s="714"/>
      <c r="H50" s="374"/>
      <c r="I50" s="377"/>
      <c r="J50" s="319"/>
      <c r="K50" s="319"/>
      <c r="L50" s="714" t="str">
        <f>L24</f>
        <v>С. В. Фёдоров</v>
      </c>
      <c r="M50" s="714"/>
      <c r="N50" s="319"/>
      <c r="O50" s="319"/>
      <c r="P50" s="319"/>
    </row>
    <row r="51" spans="1:16" s="407" customFormat="1" ht="39" customHeight="1">
      <c r="A51" s="319"/>
      <c r="B51" s="319"/>
      <c r="C51" s="376"/>
      <c r="D51" s="319"/>
      <c r="E51" s="319"/>
      <c r="F51" s="374"/>
      <c r="G51" s="374"/>
      <c r="H51" s="374"/>
      <c r="I51" s="377"/>
      <c r="J51" s="319"/>
      <c r="K51" s="319"/>
      <c r="L51" s="319"/>
      <c r="M51" s="319"/>
      <c r="N51" s="319"/>
      <c r="O51" s="319"/>
      <c r="P51" s="319"/>
    </row>
    <row r="52" spans="1:16" s="407" customFormat="1" ht="39" customHeight="1">
      <c r="A52" s="319"/>
      <c r="B52" s="319"/>
      <c r="C52" s="376"/>
      <c r="D52" s="319"/>
      <c r="E52" s="714" t="str">
        <f>E26</f>
        <v>Начальник ОКОиМ УКС</v>
      </c>
      <c r="F52" s="714"/>
      <c r="G52" s="714"/>
      <c r="H52" s="374"/>
      <c r="I52" s="377"/>
      <c r="J52" s="319"/>
      <c r="K52" s="319"/>
      <c r="L52" s="714" t="str">
        <f>L26</f>
        <v>И. Ш. Изикаев </v>
      </c>
      <c r="M52" s="714"/>
      <c r="N52" s="319"/>
      <c r="O52" s="319"/>
      <c r="P52" s="319"/>
    </row>
    <row r="53" spans="1:16" s="407" customFormat="1" ht="39" customHeight="1">
      <c r="A53" s="319"/>
      <c r="B53" s="319"/>
      <c r="C53" s="376"/>
      <c r="D53" s="319"/>
      <c r="E53" s="319"/>
      <c r="F53" s="374"/>
      <c r="G53" s="374"/>
      <c r="H53" s="374"/>
      <c r="I53" s="377"/>
      <c r="J53" s="319"/>
      <c r="K53" s="319"/>
      <c r="L53" s="319"/>
      <c r="M53" s="319"/>
      <c r="N53" s="319"/>
      <c r="O53" s="319"/>
      <c r="P53" s="319"/>
    </row>
    <row r="54" spans="1:16" s="407" customFormat="1" ht="39" customHeight="1">
      <c r="A54" s="319"/>
      <c r="B54" s="319"/>
      <c r="C54" s="376"/>
      <c r="D54" s="319"/>
      <c r="E54" s="714" t="str">
        <f>E28</f>
        <v>Ведущий специалист ОГМех</v>
      </c>
      <c r="F54" s="714"/>
      <c r="G54" s="714"/>
      <c r="H54" s="374"/>
      <c r="I54" s="377"/>
      <c r="J54" s="319"/>
      <c r="K54" s="319"/>
      <c r="L54" s="714" t="str">
        <f>L28</f>
        <v>И. И. Пронькин</v>
      </c>
      <c r="M54" s="714"/>
      <c r="N54" s="319"/>
      <c r="O54" s="319"/>
      <c r="P54" s="319"/>
    </row>
    <row r="55" spans="1:16" s="407" customFormat="1" ht="20.25">
      <c r="A55" s="319"/>
      <c r="B55" s="319"/>
      <c r="C55" s="376"/>
      <c r="D55" s="319"/>
      <c r="E55" s="319"/>
      <c r="F55" s="374"/>
      <c r="G55" s="374"/>
      <c r="H55" s="374"/>
      <c r="I55" s="377"/>
      <c r="J55" s="319"/>
      <c r="K55" s="319"/>
      <c r="L55" s="319"/>
      <c r="M55" s="319"/>
      <c r="N55" s="319"/>
      <c r="O55" s="319"/>
      <c r="P55" s="319"/>
    </row>
    <row r="56" spans="1:16" ht="115.5" customHeight="1">
      <c r="A56" s="250"/>
      <c r="B56" s="250"/>
      <c r="C56" s="366"/>
      <c r="D56" s="250"/>
      <c r="E56" s="250"/>
      <c r="F56" s="367"/>
      <c r="G56" s="367"/>
      <c r="H56" s="367"/>
      <c r="I56" s="398"/>
      <c r="J56" s="250"/>
      <c r="K56" s="250"/>
      <c r="L56" s="250"/>
      <c r="M56" s="250"/>
      <c r="N56" s="250"/>
      <c r="O56" s="250"/>
      <c r="P56" s="250"/>
    </row>
    <row r="57" spans="1:6" ht="24" customHeight="1">
      <c r="A57" s="713" t="s">
        <v>829</v>
      </c>
      <c r="B57" s="713"/>
      <c r="C57" s="713"/>
      <c r="D57" s="713"/>
      <c r="E57" s="713"/>
      <c r="F57" s="713"/>
    </row>
    <row r="58" spans="1:6" ht="22.5" customHeight="1">
      <c r="A58" s="713" t="s">
        <v>832</v>
      </c>
      <c r="B58" s="713"/>
      <c r="C58" s="713"/>
      <c r="D58" s="713"/>
      <c r="E58" s="713"/>
      <c r="F58" s="356"/>
    </row>
  </sheetData>
  <sheetProtection/>
  <mergeCells count="64">
    <mergeCell ref="L14:M14"/>
    <mergeCell ref="L54:M54"/>
    <mergeCell ref="L52:M52"/>
    <mergeCell ref="L50:M50"/>
    <mergeCell ref="L48:M48"/>
    <mergeCell ref="L46:M46"/>
    <mergeCell ref="L44:M44"/>
    <mergeCell ref="L42:M42"/>
    <mergeCell ref="L40:M40"/>
    <mergeCell ref="A57:F57"/>
    <mergeCell ref="A58:E58"/>
    <mergeCell ref="L12:M12"/>
    <mergeCell ref="L28:M28"/>
    <mergeCell ref="L26:M26"/>
    <mergeCell ref="L24:M24"/>
    <mergeCell ref="L22:M22"/>
    <mergeCell ref="L20:M20"/>
    <mergeCell ref="L18:M18"/>
    <mergeCell ref="L16:M16"/>
    <mergeCell ref="O3:P3"/>
    <mergeCell ref="O4:P4"/>
    <mergeCell ref="O6:P6"/>
    <mergeCell ref="A8:P8"/>
    <mergeCell ref="A9:P9"/>
    <mergeCell ref="A10:C10"/>
    <mergeCell ref="O5:P5"/>
    <mergeCell ref="O7:P7"/>
    <mergeCell ref="A12:B12"/>
    <mergeCell ref="E12:G12"/>
    <mergeCell ref="E14:G14"/>
    <mergeCell ref="E16:G16"/>
    <mergeCell ref="E18:G18"/>
    <mergeCell ref="G30:G32"/>
    <mergeCell ref="E20:G20"/>
    <mergeCell ref="E22:G22"/>
    <mergeCell ref="E24:G24"/>
    <mergeCell ref="E26:G26"/>
    <mergeCell ref="K30:K32"/>
    <mergeCell ref="L30:L32"/>
    <mergeCell ref="M30:M32"/>
    <mergeCell ref="E28:G28"/>
    <mergeCell ref="A30:A32"/>
    <mergeCell ref="B30:B32"/>
    <mergeCell ref="C30:C32"/>
    <mergeCell ref="D30:D32"/>
    <mergeCell ref="E30:E32"/>
    <mergeCell ref="F30:F32"/>
    <mergeCell ref="N30:N32"/>
    <mergeCell ref="O30:O32"/>
    <mergeCell ref="P30:P32"/>
    <mergeCell ref="A37:C37"/>
    <mergeCell ref="A38:P38"/>
    <mergeCell ref="A40:B40"/>
    <mergeCell ref="E40:G40"/>
    <mergeCell ref="H30:H32"/>
    <mergeCell ref="I30:I32"/>
    <mergeCell ref="J30:J32"/>
    <mergeCell ref="E52:G52"/>
    <mergeCell ref="E54:G54"/>
    <mergeCell ref="E42:G42"/>
    <mergeCell ref="E44:G44"/>
    <mergeCell ref="E46:G46"/>
    <mergeCell ref="E48:G48"/>
    <mergeCell ref="E50:G5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33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91"/>
  <sheetViews>
    <sheetView view="pageBreakPreview" zoomScale="50" zoomScaleNormal="70" zoomScaleSheetLayoutView="50" zoomScalePageLayoutView="0" workbookViewId="0" topLeftCell="A49">
      <selection activeCell="A60" sqref="A60:P60"/>
    </sheetView>
  </sheetViews>
  <sheetFormatPr defaultColWidth="9.00390625" defaultRowHeight="12.75"/>
  <cols>
    <col min="1" max="1" width="5.875" style="252" customWidth="1"/>
    <col min="2" max="2" width="34.375" style="252" customWidth="1"/>
    <col min="3" max="3" width="38.00390625" style="365" customWidth="1"/>
    <col min="4" max="4" width="8.875" style="252" customWidth="1"/>
    <col min="5" max="5" width="9.875" style="252" customWidth="1"/>
    <col min="6" max="6" width="20.625" style="362" customWidth="1"/>
    <col min="7" max="7" width="20.00390625" style="362" customWidth="1"/>
    <col min="8" max="8" width="26.625" style="362" customWidth="1"/>
    <col min="9" max="9" width="26.625" style="399" customWidth="1"/>
    <col min="10" max="10" width="29.625" style="252" customWidth="1"/>
    <col min="11" max="11" width="18.75390625" style="252" customWidth="1"/>
    <col min="12" max="12" width="40.625" style="252" customWidth="1"/>
    <col min="13" max="13" width="22.25390625" style="252" customWidth="1"/>
    <col min="14" max="14" width="40.75390625" style="252" customWidth="1"/>
    <col min="15" max="15" width="44.00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45" t="s">
        <v>140</v>
      </c>
      <c r="P3" s="745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45" t="s">
        <v>786</v>
      </c>
      <c r="P4" s="745"/>
    </row>
    <row r="5" spans="1:16" ht="52.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21" t="s">
        <v>787</v>
      </c>
      <c r="P6" s="721"/>
    </row>
    <row r="7" spans="1:16" ht="26.25" customHeight="1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21" t="s">
        <v>751</v>
      </c>
      <c r="P7" s="721"/>
    </row>
    <row r="8" spans="1:16" ht="81.75" customHeight="1">
      <c r="A8" s="746" t="s">
        <v>834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</row>
    <row r="9" spans="1:16" s="174" customFormat="1" ht="56.25" customHeight="1">
      <c r="A9" s="747" t="s">
        <v>4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</row>
    <row r="10" spans="1:16" s="174" customFormat="1" ht="18.75">
      <c r="A10" s="712" t="s">
        <v>745</v>
      </c>
      <c r="B10" s="712"/>
      <c r="C10" s="712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s="174" customFormat="1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s="174" customFormat="1" ht="20.25">
      <c r="A12" s="714" t="s">
        <v>5</v>
      </c>
      <c r="B12" s="714"/>
      <c r="C12" s="376" t="s">
        <v>6</v>
      </c>
      <c r="D12" s="241"/>
      <c r="E12" s="716" t="s">
        <v>486</v>
      </c>
      <c r="F12" s="716"/>
      <c r="G12" s="716"/>
      <c r="H12" s="375"/>
      <c r="I12" s="406"/>
      <c r="J12" s="372"/>
      <c r="K12" s="241"/>
      <c r="L12" s="319" t="s">
        <v>788</v>
      </c>
      <c r="M12" s="180"/>
      <c r="N12" s="180"/>
      <c r="O12" s="180"/>
      <c r="P12" s="180"/>
    </row>
    <row r="13" spans="1:16" s="174" customFormat="1" ht="26.25" customHeight="1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57"/>
      <c r="N13" s="357"/>
      <c r="O13" s="357"/>
      <c r="P13" s="357"/>
    </row>
    <row r="14" spans="1:16" s="174" customFormat="1" ht="26.25" customHeight="1">
      <c r="A14" s="373"/>
      <c r="B14" s="373"/>
      <c r="C14" s="373" t="s">
        <v>8</v>
      </c>
      <c r="D14" s="373"/>
      <c r="E14" s="716" t="s">
        <v>878</v>
      </c>
      <c r="F14" s="716"/>
      <c r="G14" s="716"/>
      <c r="H14" s="373"/>
      <c r="I14" s="409"/>
      <c r="J14" s="371"/>
      <c r="K14" s="373"/>
      <c r="L14" s="373" t="s">
        <v>812</v>
      </c>
      <c r="M14" s="370"/>
      <c r="N14" s="370"/>
      <c r="O14" s="370"/>
      <c r="P14" s="370"/>
    </row>
    <row r="15" spans="1:16" s="174" customFormat="1" ht="26.25" customHeight="1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0"/>
      <c r="N15" s="370"/>
      <c r="O15" s="370"/>
      <c r="P15" s="370"/>
    </row>
    <row r="16" spans="1:16" s="174" customFormat="1" ht="26.25" customHeight="1">
      <c r="A16" s="373"/>
      <c r="B16" s="373"/>
      <c r="C16" s="373"/>
      <c r="D16" s="373"/>
      <c r="E16" s="716" t="s">
        <v>792</v>
      </c>
      <c r="F16" s="716"/>
      <c r="G16" s="716"/>
      <c r="H16" s="373"/>
      <c r="I16" s="409"/>
      <c r="J16" s="376"/>
      <c r="K16" s="373"/>
      <c r="L16" s="373" t="s">
        <v>816</v>
      </c>
      <c r="M16" s="370"/>
      <c r="N16" s="370"/>
      <c r="O16" s="370"/>
      <c r="P16" s="370"/>
    </row>
    <row r="17" spans="1:16" s="174" customFormat="1" ht="26.25" customHeight="1">
      <c r="A17" s="373"/>
      <c r="B17" s="373"/>
      <c r="C17" s="373"/>
      <c r="D17" s="373"/>
      <c r="E17" s="373"/>
      <c r="F17" s="373"/>
      <c r="G17" s="373"/>
      <c r="H17" s="373"/>
      <c r="I17" s="409"/>
      <c r="J17" s="376"/>
      <c r="K17" s="373"/>
      <c r="L17" s="373"/>
      <c r="M17" s="370"/>
      <c r="N17" s="370"/>
      <c r="O17" s="370"/>
      <c r="P17" s="370"/>
    </row>
    <row r="18" spans="1:16" s="174" customFormat="1" ht="26.25" customHeight="1">
      <c r="A18" s="373"/>
      <c r="B18" s="373"/>
      <c r="C18" s="373"/>
      <c r="D18" s="373"/>
      <c r="E18" s="716" t="s">
        <v>516</v>
      </c>
      <c r="F18" s="716"/>
      <c r="G18" s="716"/>
      <c r="H18" s="373"/>
      <c r="I18" s="409"/>
      <c r="J18" s="376"/>
      <c r="K18" s="373"/>
      <c r="L18" s="373" t="s">
        <v>796</v>
      </c>
      <c r="M18" s="370"/>
      <c r="N18" s="370"/>
      <c r="O18" s="370"/>
      <c r="P18" s="370"/>
    </row>
    <row r="19" spans="1:16" s="174" customFormat="1" ht="26.25" customHeight="1">
      <c r="A19" s="373"/>
      <c r="B19" s="373"/>
      <c r="C19" s="373"/>
      <c r="D19" s="373"/>
      <c r="E19" s="371"/>
      <c r="F19" s="371"/>
      <c r="G19" s="371"/>
      <c r="H19" s="371"/>
      <c r="I19" s="424"/>
      <c r="J19" s="371"/>
      <c r="K19" s="371"/>
      <c r="L19" s="371"/>
      <c r="M19" s="370"/>
      <c r="N19" s="370"/>
      <c r="O19" s="370"/>
      <c r="P19" s="370"/>
    </row>
    <row r="20" spans="1:16" s="174" customFormat="1" ht="26.25" customHeight="1">
      <c r="A20" s="373"/>
      <c r="B20" s="373"/>
      <c r="C20" s="373"/>
      <c r="D20" s="373"/>
      <c r="E20" s="716" t="s">
        <v>794</v>
      </c>
      <c r="F20" s="716"/>
      <c r="G20" s="716"/>
      <c r="H20" s="373"/>
      <c r="I20" s="409"/>
      <c r="J20" s="376"/>
      <c r="K20" s="373"/>
      <c r="L20" s="373" t="s">
        <v>795</v>
      </c>
      <c r="M20" s="370"/>
      <c r="N20" s="370"/>
      <c r="O20" s="370"/>
      <c r="P20" s="370"/>
    </row>
    <row r="21" spans="1:16" s="174" customFormat="1" ht="26.25" customHeight="1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0"/>
      <c r="N21" s="370"/>
      <c r="O21" s="370"/>
      <c r="P21" s="370"/>
    </row>
    <row r="22" spans="1:16" s="174" customFormat="1" ht="26.25" customHeight="1">
      <c r="A22" s="373"/>
      <c r="B22" s="373"/>
      <c r="C22" s="373"/>
      <c r="D22" s="373"/>
      <c r="E22" s="714" t="s">
        <v>791</v>
      </c>
      <c r="F22" s="714"/>
      <c r="G22" s="714"/>
      <c r="H22" s="376"/>
      <c r="I22" s="410"/>
      <c r="J22" s="376"/>
      <c r="K22" s="376"/>
      <c r="L22" s="376" t="s">
        <v>793</v>
      </c>
      <c r="M22" s="370"/>
      <c r="N22" s="370"/>
      <c r="O22" s="370"/>
      <c r="P22" s="370"/>
    </row>
    <row r="23" spans="1:16" s="174" customFormat="1" ht="26.25" customHeight="1">
      <c r="A23" s="373"/>
      <c r="B23" s="373"/>
      <c r="C23" s="373"/>
      <c r="D23" s="373"/>
      <c r="E23" s="376"/>
      <c r="F23" s="376"/>
      <c r="G23" s="376"/>
      <c r="H23" s="376"/>
      <c r="I23" s="410"/>
      <c r="J23" s="376"/>
      <c r="K23" s="376"/>
      <c r="L23" s="376"/>
      <c r="M23" s="370"/>
      <c r="N23" s="370"/>
      <c r="O23" s="370"/>
      <c r="P23" s="370"/>
    </row>
    <row r="24" spans="1:16" s="174" customFormat="1" ht="39" customHeight="1">
      <c r="A24" s="373"/>
      <c r="B24" s="373"/>
      <c r="C24" s="373"/>
      <c r="D24" s="373"/>
      <c r="E24" s="714" t="s">
        <v>879</v>
      </c>
      <c r="F24" s="714"/>
      <c r="G24" s="376"/>
      <c r="H24" s="376"/>
      <c r="I24" s="410"/>
      <c r="J24" s="376"/>
      <c r="K24" s="376"/>
      <c r="L24" s="376" t="s">
        <v>880</v>
      </c>
      <c r="M24" s="370"/>
      <c r="N24" s="370"/>
      <c r="O24" s="370"/>
      <c r="P24" s="370"/>
    </row>
    <row r="25" spans="1:16" s="174" customFormat="1" ht="26.25" customHeight="1">
      <c r="A25" s="373"/>
      <c r="B25" s="373"/>
      <c r="C25" s="373"/>
      <c r="D25" s="373"/>
      <c r="E25" s="373"/>
      <c r="F25" s="373"/>
      <c r="G25" s="373"/>
      <c r="H25" s="373"/>
      <c r="I25" s="409"/>
      <c r="J25" s="376"/>
      <c r="K25" s="373"/>
      <c r="L25" s="373"/>
      <c r="M25" s="370"/>
      <c r="N25" s="370"/>
      <c r="O25" s="370"/>
      <c r="P25" s="370"/>
    </row>
    <row r="26" spans="1:16" s="174" customFormat="1" ht="26.25" customHeight="1">
      <c r="A26" s="373"/>
      <c r="B26" s="373"/>
      <c r="C26" s="373"/>
      <c r="D26" s="373"/>
      <c r="E26" s="716" t="s">
        <v>589</v>
      </c>
      <c r="F26" s="716"/>
      <c r="G26" s="716"/>
      <c r="H26" s="373"/>
      <c r="I26" s="409"/>
      <c r="J26" s="371"/>
      <c r="K26" s="373"/>
      <c r="L26" s="373" t="s">
        <v>827</v>
      </c>
      <c r="M26" s="370"/>
      <c r="N26" s="370"/>
      <c r="O26" s="370"/>
      <c r="P26" s="370"/>
    </row>
    <row r="27" spans="1:16" s="174" customFormat="1" ht="26.25" customHeight="1">
      <c r="A27" s="373"/>
      <c r="B27" s="373"/>
      <c r="C27" s="373"/>
      <c r="D27" s="373"/>
      <c r="E27" s="373"/>
      <c r="F27" s="373"/>
      <c r="G27" s="373"/>
      <c r="H27" s="373"/>
      <c r="I27" s="409"/>
      <c r="J27" s="376"/>
      <c r="K27" s="373"/>
      <c r="L27" s="373"/>
      <c r="M27" s="370"/>
      <c r="N27" s="370"/>
      <c r="O27" s="370"/>
      <c r="P27" s="370"/>
    </row>
    <row r="28" spans="1:16" s="174" customFormat="1" ht="26.25" customHeight="1">
      <c r="A28" s="373"/>
      <c r="B28" s="373"/>
      <c r="C28" s="373"/>
      <c r="D28" s="373"/>
      <c r="E28" s="716" t="s">
        <v>789</v>
      </c>
      <c r="F28" s="716"/>
      <c r="G28" s="716"/>
      <c r="H28" s="373"/>
      <c r="I28" s="409"/>
      <c r="J28" s="371"/>
      <c r="K28" s="373"/>
      <c r="L28" s="373" t="s">
        <v>591</v>
      </c>
      <c r="M28" s="370"/>
      <c r="N28" s="370"/>
      <c r="O28" s="370"/>
      <c r="P28" s="370"/>
    </row>
    <row r="29" spans="1:16" s="174" customFormat="1" ht="26.25" customHeight="1">
      <c r="A29" s="373"/>
      <c r="B29" s="373"/>
      <c r="C29" s="373"/>
      <c r="D29" s="373"/>
      <c r="E29" s="373"/>
      <c r="F29" s="373"/>
      <c r="G29" s="373"/>
      <c r="H29" s="373"/>
      <c r="I29" s="409"/>
      <c r="J29" s="376"/>
      <c r="K29" s="373"/>
      <c r="L29" s="373"/>
      <c r="M29" s="370"/>
      <c r="N29" s="370"/>
      <c r="O29" s="370"/>
      <c r="P29" s="370"/>
    </row>
    <row r="30" spans="1:16" s="174" customFormat="1" ht="26.25" customHeight="1">
      <c r="A30" s="373"/>
      <c r="B30" s="373"/>
      <c r="C30" s="373"/>
      <c r="D30" s="373"/>
      <c r="E30" s="716" t="s">
        <v>472</v>
      </c>
      <c r="F30" s="716"/>
      <c r="G30" s="716"/>
      <c r="H30" s="373"/>
      <c r="I30" s="409"/>
      <c r="J30" s="376"/>
      <c r="K30" s="373"/>
      <c r="L30" s="373" t="s">
        <v>790</v>
      </c>
      <c r="M30" s="370"/>
      <c r="N30" s="370"/>
      <c r="O30" s="370"/>
      <c r="P30" s="370"/>
    </row>
    <row r="31" spans="1:16" s="174" customFormat="1" ht="26.25" customHeight="1">
      <c r="A31" s="373"/>
      <c r="B31" s="373"/>
      <c r="C31" s="373"/>
      <c r="D31" s="373"/>
      <c r="E31" s="373"/>
      <c r="F31" s="373"/>
      <c r="G31" s="373"/>
      <c r="H31" s="373"/>
      <c r="I31" s="409"/>
      <c r="J31" s="376"/>
      <c r="K31" s="373"/>
      <c r="L31" s="373"/>
      <c r="M31" s="370"/>
      <c r="N31" s="370"/>
      <c r="O31" s="370"/>
      <c r="P31" s="370"/>
    </row>
    <row r="32" spans="1:16" s="174" customFormat="1" ht="26.25" customHeight="1">
      <c r="A32" s="373"/>
      <c r="B32" s="373"/>
      <c r="C32" s="373"/>
      <c r="D32" s="373"/>
      <c r="E32" s="714" t="s">
        <v>756</v>
      </c>
      <c r="F32" s="714"/>
      <c r="G32" s="714"/>
      <c r="H32" s="376"/>
      <c r="I32" s="410"/>
      <c r="J32" s="376"/>
      <c r="K32" s="376"/>
      <c r="L32" s="376" t="s">
        <v>757</v>
      </c>
      <c r="M32" s="370"/>
      <c r="N32" s="370"/>
      <c r="O32" s="370"/>
      <c r="P32" s="370"/>
    </row>
    <row r="33" spans="1:16" s="174" customFormat="1" ht="26.25" customHeight="1">
      <c r="A33" s="373"/>
      <c r="B33" s="373"/>
      <c r="C33" s="373"/>
      <c r="D33" s="373"/>
      <c r="E33" s="373"/>
      <c r="F33" s="373"/>
      <c r="G33" s="373"/>
      <c r="H33" s="373"/>
      <c r="I33" s="409"/>
      <c r="J33" s="376"/>
      <c r="K33" s="373"/>
      <c r="L33" s="373"/>
      <c r="M33" s="370"/>
      <c r="N33" s="370"/>
      <c r="O33" s="370"/>
      <c r="P33" s="370"/>
    </row>
    <row r="34" spans="1:16" s="174" customFormat="1" ht="37.5" customHeight="1">
      <c r="A34" s="373"/>
      <c r="B34" s="373"/>
      <c r="C34" s="373"/>
      <c r="D34" s="373"/>
      <c r="E34" s="716" t="s">
        <v>881</v>
      </c>
      <c r="F34" s="716"/>
      <c r="G34" s="716"/>
      <c r="H34" s="716"/>
      <c r="I34" s="716"/>
      <c r="J34" s="376"/>
      <c r="K34" s="373"/>
      <c r="L34" s="373" t="s">
        <v>882</v>
      </c>
      <c r="M34" s="370"/>
      <c r="N34" s="370"/>
      <c r="O34" s="370"/>
      <c r="P34" s="370"/>
    </row>
    <row r="35" spans="1:16" s="174" customFormat="1" ht="26.25" customHeight="1">
      <c r="A35" s="373"/>
      <c r="B35" s="373"/>
      <c r="C35" s="373"/>
      <c r="D35" s="373"/>
      <c r="E35" s="373"/>
      <c r="F35" s="373"/>
      <c r="G35" s="373"/>
      <c r="H35" s="373"/>
      <c r="I35" s="409"/>
      <c r="J35" s="376"/>
      <c r="K35" s="373"/>
      <c r="L35" s="373"/>
      <c r="M35" s="370"/>
      <c r="N35" s="370"/>
      <c r="O35" s="370"/>
      <c r="P35" s="370"/>
    </row>
    <row r="36" spans="1:16" s="174" customFormat="1" ht="35.25" customHeight="1">
      <c r="A36" s="373"/>
      <c r="B36" s="373"/>
      <c r="C36" s="373"/>
      <c r="D36" s="373"/>
      <c r="E36" s="716" t="s">
        <v>508</v>
      </c>
      <c r="F36" s="716"/>
      <c r="G36" s="716"/>
      <c r="H36" s="373"/>
      <c r="I36" s="409"/>
      <c r="J36" s="371"/>
      <c r="K36" s="373"/>
      <c r="L36" s="373" t="s">
        <v>758</v>
      </c>
      <c r="M36" s="370"/>
      <c r="N36" s="370"/>
      <c r="O36" s="370"/>
      <c r="P36" s="370"/>
    </row>
    <row r="37" spans="1:16" s="174" customFormat="1" ht="49.5" customHeight="1" thickBot="1">
      <c r="A37" s="244"/>
      <c r="B37" s="180"/>
      <c r="C37" s="357"/>
      <c r="D37" s="180"/>
      <c r="E37" s="180"/>
      <c r="F37" s="358"/>
      <c r="G37" s="358"/>
      <c r="H37" s="358"/>
      <c r="I37" s="359"/>
      <c r="J37" s="361"/>
      <c r="K37" s="180"/>
      <c r="L37" s="180"/>
      <c r="M37" s="244"/>
      <c r="N37" s="244"/>
      <c r="O37" s="244"/>
      <c r="P37" s="244"/>
    </row>
    <row r="38" spans="1:16" s="132" customFormat="1" ht="18" customHeight="1">
      <c r="A38" s="736" t="s">
        <v>12</v>
      </c>
      <c r="B38" s="724" t="s">
        <v>13</v>
      </c>
      <c r="C38" s="739" t="s">
        <v>14</v>
      </c>
      <c r="D38" s="724" t="s">
        <v>15</v>
      </c>
      <c r="E38" s="724" t="s">
        <v>16</v>
      </c>
      <c r="F38" s="742" t="s">
        <v>628</v>
      </c>
      <c r="G38" s="742" t="s">
        <v>491</v>
      </c>
      <c r="H38" s="730" t="s">
        <v>525</v>
      </c>
      <c r="I38" s="733" t="s">
        <v>17</v>
      </c>
      <c r="J38" s="724" t="s">
        <v>18</v>
      </c>
      <c r="K38" s="724" t="s">
        <v>19</v>
      </c>
      <c r="L38" s="724" t="s">
        <v>20</v>
      </c>
      <c r="M38" s="724" t="s">
        <v>21</v>
      </c>
      <c r="N38" s="724" t="s">
        <v>22</v>
      </c>
      <c r="O38" s="724" t="s">
        <v>23</v>
      </c>
      <c r="P38" s="724" t="s">
        <v>24</v>
      </c>
    </row>
    <row r="39" spans="1:16" s="132" customFormat="1" ht="18" customHeight="1">
      <c r="A39" s="737"/>
      <c r="B39" s="725"/>
      <c r="C39" s="740"/>
      <c r="D39" s="725"/>
      <c r="E39" s="725"/>
      <c r="F39" s="743"/>
      <c r="G39" s="743"/>
      <c r="H39" s="731"/>
      <c r="I39" s="734"/>
      <c r="J39" s="725"/>
      <c r="K39" s="725"/>
      <c r="L39" s="725"/>
      <c r="M39" s="725"/>
      <c r="N39" s="725"/>
      <c r="O39" s="725"/>
      <c r="P39" s="725"/>
    </row>
    <row r="40" spans="1:16" s="132" customFormat="1" ht="18" customHeight="1" thickBot="1">
      <c r="A40" s="738"/>
      <c r="B40" s="726"/>
      <c r="C40" s="741"/>
      <c r="D40" s="726"/>
      <c r="E40" s="726"/>
      <c r="F40" s="744"/>
      <c r="G40" s="744"/>
      <c r="H40" s="732"/>
      <c r="I40" s="735"/>
      <c r="J40" s="726"/>
      <c r="K40" s="726"/>
      <c r="L40" s="726"/>
      <c r="M40" s="726"/>
      <c r="N40" s="726"/>
      <c r="O40" s="726"/>
      <c r="P40" s="726"/>
    </row>
    <row r="41" spans="1:16" s="456" customFormat="1" ht="62.25" customHeight="1">
      <c r="A41" s="188">
        <v>1</v>
      </c>
      <c r="B41" s="480" t="s">
        <v>854</v>
      </c>
      <c r="C41" s="481" t="s">
        <v>835</v>
      </c>
      <c r="D41" s="482" t="s">
        <v>31</v>
      </c>
      <c r="E41" s="483">
        <v>1</v>
      </c>
      <c r="F41" s="484">
        <v>498299.0299999999</v>
      </c>
      <c r="G41" s="484">
        <v>498299.0299999999</v>
      </c>
      <c r="H41" s="483">
        <v>1028781</v>
      </c>
      <c r="I41" s="485"/>
      <c r="J41" s="486" t="s">
        <v>868</v>
      </c>
      <c r="K41" s="487" t="s">
        <v>867</v>
      </c>
      <c r="L41" s="487" t="s">
        <v>825</v>
      </c>
      <c r="M41" s="488" t="s">
        <v>605</v>
      </c>
      <c r="N41" s="489" t="s">
        <v>875</v>
      </c>
      <c r="O41" s="489" t="s">
        <v>886</v>
      </c>
      <c r="P41" s="490" t="s">
        <v>810</v>
      </c>
    </row>
    <row r="42" spans="1:16" s="456" customFormat="1" ht="84" customHeight="1">
      <c r="A42" s="188">
        <v>2</v>
      </c>
      <c r="B42" s="472" t="s">
        <v>855</v>
      </c>
      <c r="C42" s="473" t="s">
        <v>836</v>
      </c>
      <c r="D42" s="474" t="s">
        <v>31</v>
      </c>
      <c r="E42" s="475">
        <v>10</v>
      </c>
      <c r="F42" s="476">
        <v>10258.089999999998</v>
      </c>
      <c r="G42" s="476">
        <v>102580.89999999998</v>
      </c>
      <c r="H42" s="477">
        <v>1097795</v>
      </c>
      <c r="I42" s="451"/>
      <c r="J42" s="452" t="s">
        <v>869</v>
      </c>
      <c r="K42" s="416"/>
      <c r="L42" s="416" t="s">
        <v>859</v>
      </c>
      <c r="M42" s="453" t="s">
        <v>280</v>
      </c>
      <c r="N42" s="198" t="s">
        <v>876</v>
      </c>
      <c r="O42" s="198" t="s">
        <v>889</v>
      </c>
      <c r="P42" s="455" t="s">
        <v>810</v>
      </c>
    </row>
    <row r="43" spans="1:16" s="456" customFormat="1" ht="168.75">
      <c r="A43" s="188">
        <v>3</v>
      </c>
      <c r="B43" s="445" t="s">
        <v>856</v>
      </c>
      <c r="C43" s="446" t="s">
        <v>884</v>
      </c>
      <c r="D43" s="447" t="s">
        <v>68</v>
      </c>
      <c r="E43" s="448">
        <f>490-21</f>
        <v>469</v>
      </c>
      <c r="F43" s="449">
        <v>115.43201183431951</v>
      </c>
      <c r="G43" s="449">
        <v>54136.67</v>
      </c>
      <c r="H43" s="450">
        <v>1012121</v>
      </c>
      <c r="I43" s="451"/>
      <c r="J43" s="452" t="s">
        <v>869</v>
      </c>
      <c r="K43" s="416"/>
      <c r="L43" s="416" t="s">
        <v>860</v>
      </c>
      <c r="M43" s="453" t="s">
        <v>280</v>
      </c>
      <c r="N43" s="198" t="s">
        <v>876</v>
      </c>
      <c r="O43" s="454" t="s">
        <v>883</v>
      </c>
      <c r="P43" s="455" t="s">
        <v>873</v>
      </c>
    </row>
    <row r="44" spans="1:16" s="456" customFormat="1" ht="93.75">
      <c r="A44" s="188">
        <v>4</v>
      </c>
      <c r="B44" s="472" t="s">
        <v>858</v>
      </c>
      <c r="C44" s="473" t="s">
        <v>857</v>
      </c>
      <c r="D44" s="474" t="s">
        <v>31</v>
      </c>
      <c r="E44" s="475">
        <v>1</v>
      </c>
      <c r="F44" s="476">
        <v>90114.06999999998</v>
      </c>
      <c r="G44" s="476">
        <v>90114.06999999998</v>
      </c>
      <c r="H44" s="477">
        <v>1093459</v>
      </c>
      <c r="I44" s="451"/>
      <c r="J44" s="452">
        <v>2003</v>
      </c>
      <c r="K44" s="416"/>
      <c r="L44" s="416" t="s">
        <v>702</v>
      </c>
      <c r="M44" s="453" t="s">
        <v>280</v>
      </c>
      <c r="N44" s="198" t="s">
        <v>875</v>
      </c>
      <c r="O44" s="454" t="s">
        <v>892</v>
      </c>
      <c r="P44" s="455" t="s">
        <v>810</v>
      </c>
    </row>
    <row r="45" spans="1:16" s="456" customFormat="1" ht="93.75">
      <c r="A45" s="188">
        <v>5</v>
      </c>
      <c r="B45" s="472" t="s">
        <v>861</v>
      </c>
      <c r="C45" s="473" t="s">
        <v>893</v>
      </c>
      <c r="D45" s="474" t="s">
        <v>31</v>
      </c>
      <c r="E45" s="475">
        <v>30</v>
      </c>
      <c r="F45" s="476">
        <v>2043.7699999999998</v>
      </c>
      <c r="G45" s="476">
        <v>61313.09999999999</v>
      </c>
      <c r="H45" s="477">
        <v>1097041</v>
      </c>
      <c r="I45" s="451"/>
      <c r="J45" s="452">
        <v>2003</v>
      </c>
      <c r="K45" s="416"/>
      <c r="L45" s="416" t="s">
        <v>702</v>
      </c>
      <c r="M45" s="453" t="s">
        <v>280</v>
      </c>
      <c r="N45" s="198" t="s">
        <v>876</v>
      </c>
      <c r="O45" s="187" t="s">
        <v>891</v>
      </c>
      <c r="P45" s="455" t="s">
        <v>810</v>
      </c>
    </row>
    <row r="46" spans="1:16" s="456" customFormat="1" ht="82.5" customHeight="1">
      <c r="A46" s="188">
        <v>6</v>
      </c>
      <c r="B46" s="472" t="s">
        <v>862</v>
      </c>
      <c r="C46" s="473" t="s">
        <v>837</v>
      </c>
      <c r="D46" s="474" t="s">
        <v>31</v>
      </c>
      <c r="E46" s="475">
        <v>13</v>
      </c>
      <c r="F46" s="476">
        <v>2889.2199999999993</v>
      </c>
      <c r="G46" s="476">
        <v>37559.85999999999</v>
      </c>
      <c r="H46" s="477">
        <v>1010252</v>
      </c>
      <c r="I46" s="451"/>
      <c r="J46" s="452">
        <v>2002</v>
      </c>
      <c r="K46" s="416"/>
      <c r="L46" s="416" t="s">
        <v>863</v>
      </c>
      <c r="M46" s="453" t="s">
        <v>605</v>
      </c>
      <c r="N46" s="198" t="s">
        <v>877</v>
      </c>
      <c r="O46" s="454" t="s">
        <v>894</v>
      </c>
      <c r="P46" s="455" t="s">
        <v>873</v>
      </c>
    </row>
    <row r="47" spans="1:16" s="456" customFormat="1" ht="101.25" customHeight="1">
      <c r="A47" s="188">
        <v>7</v>
      </c>
      <c r="B47" s="472" t="s">
        <v>727</v>
      </c>
      <c r="C47" s="473" t="s">
        <v>686</v>
      </c>
      <c r="D47" s="474" t="s">
        <v>31</v>
      </c>
      <c r="E47" s="475">
        <v>56</v>
      </c>
      <c r="F47" s="476">
        <v>3672.7612499999996</v>
      </c>
      <c r="G47" s="476">
        <v>205674.62999999998</v>
      </c>
      <c r="H47" s="475">
        <v>1057247</v>
      </c>
      <c r="I47" s="451"/>
      <c r="J47" s="452" t="s">
        <v>870</v>
      </c>
      <c r="K47" s="416"/>
      <c r="L47" s="416" t="s">
        <v>725</v>
      </c>
      <c r="M47" s="453" t="s">
        <v>280</v>
      </c>
      <c r="N47" s="198" t="s">
        <v>877</v>
      </c>
      <c r="O47" s="289" t="s">
        <v>890</v>
      </c>
      <c r="P47" s="455" t="s">
        <v>810</v>
      </c>
    </row>
    <row r="48" spans="1:16" s="456" customFormat="1" ht="80.25" customHeight="1">
      <c r="A48" s="188">
        <v>8</v>
      </c>
      <c r="B48" s="472" t="s">
        <v>865</v>
      </c>
      <c r="C48" s="473" t="s">
        <v>839</v>
      </c>
      <c r="D48" s="474" t="s">
        <v>31</v>
      </c>
      <c r="E48" s="475">
        <v>51</v>
      </c>
      <c r="F48" s="476">
        <v>3098.8921568627447</v>
      </c>
      <c r="G48" s="476">
        <v>158043.49999999997</v>
      </c>
      <c r="H48" s="475">
        <v>1024986</v>
      </c>
      <c r="I48" s="451"/>
      <c r="J48" s="452" t="s">
        <v>871</v>
      </c>
      <c r="K48" s="416"/>
      <c r="L48" s="416" t="s">
        <v>725</v>
      </c>
      <c r="M48" s="453" t="s">
        <v>280</v>
      </c>
      <c r="N48" s="198" t="s">
        <v>876</v>
      </c>
      <c r="O48" s="454" t="s">
        <v>889</v>
      </c>
      <c r="P48" s="455" t="s">
        <v>810</v>
      </c>
    </row>
    <row r="49" spans="1:16" s="456" customFormat="1" ht="103.5" customHeight="1">
      <c r="A49" s="188">
        <v>9</v>
      </c>
      <c r="B49" s="445" t="s">
        <v>847</v>
      </c>
      <c r="C49" s="446" t="s">
        <v>840</v>
      </c>
      <c r="D49" s="447" t="s">
        <v>31</v>
      </c>
      <c r="E49" s="448">
        <v>60</v>
      </c>
      <c r="F49" s="449">
        <v>2807.2099999999996</v>
      </c>
      <c r="G49" s="449">
        <v>168432.59999999998</v>
      </c>
      <c r="H49" s="450">
        <v>1230903</v>
      </c>
      <c r="I49" s="451"/>
      <c r="J49" s="452" t="s">
        <v>870</v>
      </c>
      <c r="K49" s="416"/>
      <c r="L49" s="416" t="s">
        <v>695</v>
      </c>
      <c r="M49" s="453" t="s">
        <v>605</v>
      </c>
      <c r="N49" s="198" t="s">
        <v>875</v>
      </c>
      <c r="O49" s="289" t="s">
        <v>890</v>
      </c>
      <c r="P49" s="455" t="s">
        <v>810</v>
      </c>
    </row>
    <row r="50" spans="1:16" s="456" customFormat="1" ht="67.5" customHeight="1">
      <c r="A50" s="188">
        <v>10</v>
      </c>
      <c r="B50" s="445" t="s">
        <v>848</v>
      </c>
      <c r="C50" s="446" t="s">
        <v>841</v>
      </c>
      <c r="D50" s="447" t="s">
        <v>66</v>
      </c>
      <c r="E50" s="448">
        <v>15</v>
      </c>
      <c r="F50" s="449">
        <v>12438.700333333332</v>
      </c>
      <c r="G50" s="449">
        <v>186580.5</v>
      </c>
      <c r="H50" s="448">
        <v>1068167</v>
      </c>
      <c r="I50" s="451"/>
      <c r="J50" s="452" t="s">
        <v>872</v>
      </c>
      <c r="K50" s="416"/>
      <c r="L50" s="416" t="s">
        <v>725</v>
      </c>
      <c r="M50" s="453" t="s">
        <v>280</v>
      </c>
      <c r="N50" s="198" t="s">
        <v>875</v>
      </c>
      <c r="O50" s="454" t="s">
        <v>889</v>
      </c>
      <c r="P50" s="455" t="s">
        <v>810</v>
      </c>
    </row>
    <row r="51" spans="1:16" s="456" customFormat="1" ht="86.25" customHeight="1">
      <c r="A51" s="188">
        <v>11</v>
      </c>
      <c r="B51" s="445" t="s">
        <v>849</v>
      </c>
      <c r="C51" s="446" t="s">
        <v>842</v>
      </c>
      <c r="D51" s="447" t="s">
        <v>31</v>
      </c>
      <c r="E51" s="448">
        <v>14</v>
      </c>
      <c r="F51" s="449">
        <v>12129.296428571428</v>
      </c>
      <c r="G51" s="449">
        <v>169810.15</v>
      </c>
      <c r="H51" s="448">
        <v>1049715</v>
      </c>
      <c r="I51" s="451"/>
      <c r="J51" s="452" t="s">
        <v>872</v>
      </c>
      <c r="K51" s="416"/>
      <c r="L51" s="416" t="s">
        <v>725</v>
      </c>
      <c r="M51" s="453" t="s">
        <v>280</v>
      </c>
      <c r="N51" s="198" t="s">
        <v>876</v>
      </c>
      <c r="O51" s="289" t="s">
        <v>888</v>
      </c>
      <c r="P51" s="455" t="s">
        <v>810</v>
      </c>
    </row>
    <row r="52" spans="1:16" s="456" customFormat="1" ht="88.5" customHeight="1">
      <c r="A52" s="188">
        <v>12</v>
      </c>
      <c r="B52" s="445" t="s">
        <v>850</v>
      </c>
      <c r="C52" s="446" t="s">
        <v>770</v>
      </c>
      <c r="D52" s="447" t="s">
        <v>31</v>
      </c>
      <c r="E52" s="448">
        <v>8</v>
      </c>
      <c r="F52" s="449">
        <v>61107.71624999999</v>
      </c>
      <c r="G52" s="449">
        <v>488861.76</v>
      </c>
      <c r="H52" s="448">
        <v>9002928</v>
      </c>
      <c r="I52" s="451"/>
      <c r="J52" s="452" t="s">
        <v>870</v>
      </c>
      <c r="K52" s="416"/>
      <c r="L52" s="416" t="s">
        <v>725</v>
      </c>
      <c r="M52" s="453" t="s">
        <v>605</v>
      </c>
      <c r="N52" s="198" t="s">
        <v>801</v>
      </c>
      <c r="O52" s="289" t="s">
        <v>888</v>
      </c>
      <c r="P52" s="199" t="s">
        <v>633</v>
      </c>
    </row>
    <row r="53" spans="1:16" s="456" customFormat="1" ht="112.5">
      <c r="A53" s="188">
        <v>13</v>
      </c>
      <c r="B53" s="445" t="s">
        <v>866</v>
      </c>
      <c r="C53" s="446" t="s">
        <v>843</v>
      </c>
      <c r="D53" s="447" t="s">
        <v>66</v>
      </c>
      <c r="E53" s="448">
        <v>1</v>
      </c>
      <c r="F53" s="449">
        <v>744361.4399999998</v>
      </c>
      <c r="G53" s="449">
        <v>744361.4399999998</v>
      </c>
      <c r="H53" s="448">
        <v>1104590</v>
      </c>
      <c r="I53" s="451"/>
      <c r="J53" s="452" t="s">
        <v>869</v>
      </c>
      <c r="K53" s="416"/>
      <c r="L53" s="416" t="s">
        <v>702</v>
      </c>
      <c r="M53" s="491" t="s">
        <v>588</v>
      </c>
      <c r="N53" s="198" t="s">
        <v>877</v>
      </c>
      <c r="O53" s="454" t="s">
        <v>874</v>
      </c>
      <c r="P53" s="455" t="s">
        <v>810</v>
      </c>
    </row>
    <row r="54" spans="1:16" s="456" customFormat="1" ht="81" customHeight="1">
      <c r="A54" s="188">
        <v>14</v>
      </c>
      <c r="B54" s="445" t="s">
        <v>851</v>
      </c>
      <c r="C54" s="446" t="s">
        <v>844</v>
      </c>
      <c r="D54" s="447" t="s">
        <v>31</v>
      </c>
      <c r="E54" s="448">
        <v>1</v>
      </c>
      <c r="F54" s="449">
        <v>85626.52999999998</v>
      </c>
      <c r="G54" s="449">
        <v>85626.52999999998</v>
      </c>
      <c r="H54" s="457">
        <v>9002930</v>
      </c>
      <c r="I54" s="451"/>
      <c r="J54" s="458" t="s">
        <v>870</v>
      </c>
      <c r="K54" s="416"/>
      <c r="L54" s="416" t="s">
        <v>725</v>
      </c>
      <c r="M54" s="453" t="s">
        <v>605</v>
      </c>
      <c r="N54" s="198" t="s">
        <v>801</v>
      </c>
      <c r="O54" s="289" t="s">
        <v>888</v>
      </c>
      <c r="P54" s="199" t="s">
        <v>633</v>
      </c>
    </row>
    <row r="55" spans="1:16" s="456" customFormat="1" ht="84.75" customHeight="1">
      <c r="A55" s="188">
        <v>15</v>
      </c>
      <c r="B55" s="445" t="s">
        <v>852</v>
      </c>
      <c r="C55" s="446" t="s">
        <v>845</v>
      </c>
      <c r="D55" s="447" t="s">
        <v>31</v>
      </c>
      <c r="E55" s="448">
        <v>1</v>
      </c>
      <c r="F55" s="449">
        <v>20738.519999999997</v>
      </c>
      <c r="G55" s="449">
        <v>20738.519999999997</v>
      </c>
      <c r="H55" s="457">
        <v>9003342</v>
      </c>
      <c r="I55" s="451"/>
      <c r="J55" s="452" t="s">
        <v>870</v>
      </c>
      <c r="K55" s="416"/>
      <c r="L55" s="416" t="s">
        <v>725</v>
      </c>
      <c r="M55" s="453" t="s">
        <v>605</v>
      </c>
      <c r="N55" s="198" t="s">
        <v>801</v>
      </c>
      <c r="O55" s="289" t="s">
        <v>888</v>
      </c>
      <c r="P55" s="455" t="s">
        <v>810</v>
      </c>
    </row>
    <row r="56" spans="1:16" s="456" customFormat="1" ht="84" customHeight="1">
      <c r="A56" s="188">
        <v>16</v>
      </c>
      <c r="B56" s="445" t="s">
        <v>853</v>
      </c>
      <c r="C56" s="446" t="s">
        <v>846</v>
      </c>
      <c r="D56" s="447" t="s">
        <v>31</v>
      </c>
      <c r="E56" s="448">
        <v>2</v>
      </c>
      <c r="F56" s="449">
        <v>17615.114999999998</v>
      </c>
      <c r="G56" s="449">
        <v>35230.229999999996</v>
      </c>
      <c r="H56" s="457">
        <v>9003342</v>
      </c>
      <c r="I56" s="451"/>
      <c r="J56" s="452" t="s">
        <v>870</v>
      </c>
      <c r="K56" s="416"/>
      <c r="L56" s="416" t="s">
        <v>725</v>
      </c>
      <c r="M56" s="453" t="s">
        <v>605</v>
      </c>
      <c r="N56" s="198" t="s">
        <v>801</v>
      </c>
      <c r="O56" s="289" t="s">
        <v>799</v>
      </c>
      <c r="P56" s="455" t="s">
        <v>810</v>
      </c>
    </row>
    <row r="57" spans="1:16" s="456" customFormat="1" ht="85.5" customHeight="1" thickBot="1">
      <c r="A57" s="190">
        <v>17</v>
      </c>
      <c r="B57" s="459" t="s">
        <v>864</v>
      </c>
      <c r="C57" s="460" t="s">
        <v>838</v>
      </c>
      <c r="D57" s="461" t="s">
        <v>31</v>
      </c>
      <c r="E57" s="462">
        <v>16</v>
      </c>
      <c r="F57" s="463">
        <v>23732.799999999996</v>
      </c>
      <c r="G57" s="463">
        <v>379724.79999999993</v>
      </c>
      <c r="H57" s="464">
        <v>1019004</v>
      </c>
      <c r="I57" s="465"/>
      <c r="J57" s="466" t="s">
        <v>870</v>
      </c>
      <c r="K57" s="467"/>
      <c r="L57" s="467" t="s">
        <v>863</v>
      </c>
      <c r="M57" s="468" t="s">
        <v>605</v>
      </c>
      <c r="N57" s="469" t="s">
        <v>877</v>
      </c>
      <c r="O57" s="470" t="s">
        <v>887</v>
      </c>
      <c r="P57" s="471" t="s">
        <v>873</v>
      </c>
    </row>
    <row r="58" spans="1:16" s="456" customFormat="1" ht="24" thickBot="1">
      <c r="A58" s="432"/>
      <c r="B58" s="433"/>
      <c r="C58" s="434"/>
      <c r="D58" s="435"/>
      <c r="E58" s="436">
        <f>SUM(E41:E57)</f>
        <v>749</v>
      </c>
      <c r="F58" s="437"/>
      <c r="G58" s="431">
        <f>SUM(G41:G57)</f>
        <v>3487088.289999999</v>
      </c>
      <c r="H58" s="438"/>
      <c r="I58" s="439"/>
      <c r="J58" s="436"/>
      <c r="K58" s="436"/>
      <c r="L58" s="436"/>
      <c r="M58" s="440"/>
      <c r="N58" s="433"/>
      <c r="O58" s="441"/>
      <c r="P58" s="442"/>
    </row>
    <row r="59" spans="1:16" s="456" customFormat="1" ht="27" customHeight="1">
      <c r="A59" s="727" t="s">
        <v>28</v>
      </c>
      <c r="B59" s="727"/>
      <c r="C59" s="727"/>
      <c r="D59" s="215"/>
      <c r="E59" s="216"/>
      <c r="F59" s="217"/>
      <c r="G59" s="397"/>
      <c r="H59" s="324"/>
      <c r="I59" s="218"/>
      <c r="J59" s="219"/>
      <c r="K59" s="221"/>
      <c r="L59" s="221"/>
      <c r="M59" s="221"/>
      <c r="N59" s="221"/>
      <c r="O59" s="221"/>
      <c r="P59" s="221"/>
    </row>
    <row r="60" spans="1:16" s="456" customFormat="1" ht="112.5" customHeight="1">
      <c r="A60" s="728" t="s">
        <v>885</v>
      </c>
      <c r="B60" s="728"/>
      <c r="C60" s="728"/>
      <c r="D60" s="728"/>
      <c r="E60" s="728"/>
      <c r="F60" s="728"/>
      <c r="G60" s="728"/>
      <c r="H60" s="728"/>
      <c r="I60" s="728"/>
      <c r="J60" s="728"/>
      <c r="K60" s="728"/>
      <c r="L60" s="728"/>
      <c r="M60" s="728"/>
      <c r="N60" s="728"/>
      <c r="O60" s="728"/>
      <c r="P60" s="728"/>
    </row>
    <row r="61" spans="1:16" s="456" customFormat="1" ht="18.75">
      <c r="A61" s="180"/>
      <c r="B61" s="180"/>
      <c r="C61" s="357"/>
      <c r="D61" s="180"/>
      <c r="E61" s="180"/>
      <c r="F61" s="358"/>
      <c r="G61" s="358"/>
      <c r="H61" s="358"/>
      <c r="I61" s="180"/>
      <c r="J61" s="180"/>
      <c r="K61" s="180"/>
      <c r="L61" s="180"/>
      <c r="M61" s="180"/>
      <c r="N61" s="180"/>
      <c r="O61" s="180"/>
      <c r="P61" s="180"/>
    </row>
    <row r="62" spans="1:16" s="456" customFormat="1" ht="22.5">
      <c r="A62" s="729" t="s">
        <v>29</v>
      </c>
      <c r="B62" s="729"/>
      <c r="C62" s="376"/>
      <c r="D62" s="319"/>
      <c r="E62" s="716"/>
      <c r="F62" s="716"/>
      <c r="G62" s="716"/>
      <c r="H62" s="443"/>
      <c r="I62" s="375"/>
      <c r="J62" s="444"/>
      <c r="K62" s="375"/>
      <c r="L62" s="241"/>
      <c r="M62" s="319"/>
      <c r="N62" s="479"/>
      <c r="O62" s="478"/>
      <c r="P62" s="180"/>
    </row>
    <row r="63" spans="1:16" s="456" customFormat="1" ht="20.25">
      <c r="A63" s="319"/>
      <c r="B63" s="319"/>
      <c r="C63" s="376"/>
      <c r="D63" s="319"/>
      <c r="E63" s="373"/>
      <c r="F63" s="373"/>
      <c r="G63" s="443"/>
      <c r="H63" s="443"/>
      <c r="I63" s="444"/>
      <c r="J63" s="444"/>
      <c r="K63" s="375"/>
      <c r="L63" s="241"/>
      <c r="M63" s="319"/>
      <c r="N63" s="479"/>
      <c r="O63" s="222"/>
      <c r="P63" s="478"/>
    </row>
    <row r="64" spans="1:16" s="456" customFormat="1" ht="39" customHeight="1">
      <c r="A64" s="319"/>
      <c r="B64" s="319"/>
      <c r="C64" s="376"/>
      <c r="D64" s="319"/>
      <c r="E64" s="723" t="str">
        <f>E14</f>
        <v>Начальника УМТО</v>
      </c>
      <c r="F64" s="723"/>
      <c r="G64" s="723"/>
      <c r="H64" s="319"/>
      <c r="I64" s="241"/>
      <c r="J64" s="241"/>
      <c r="K64" s="241"/>
      <c r="L64" s="241" t="str">
        <f>L14</f>
        <v>Д. А. Фатеев</v>
      </c>
      <c r="M64" s="319"/>
      <c r="N64" s="180"/>
      <c r="O64" s="222"/>
      <c r="P64" s="222"/>
    </row>
    <row r="65" spans="1:16" s="430" customFormat="1" ht="39" customHeight="1">
      <c r="A65" s="319"/>
      <c r="B65" s="319"/>
      <c r="C65" s="376"/>
      <c r="D65" s="319"/>
      <c r="E65" s="241"/>
      <c r="F65" s="241"/>
      <c r="G65" s="319"/>
      <c r="H65" s="319"/>
      <c r="I65" s="241"/>
      <c r="J65" s="241"/>
      <c r="K65" s="241"/>
      <c r="L65" s="241"/>
      <c r="M65" s="319"/>
      <c r="N65" s="180"/>
      <c r="O65" s="222"/>
      <c r="P65" s="222"/>
    </row>
    <row r="66" spans="1:16" s="430" customFormat="1" ht="39" customHeight="1">
      <c r="A66" s="319"/>
      <c r="B66" s="319"/>
      <c r="C66" s="376"/>
      <c r="D66" s="319"/>
      <c r="E66" s="722" t="str">
        <f>E16</f>
        <v>Главный механик</v>
      </c>
      <c r="F66" s="722"/>
      <c r="G66" s="722"/>
      <c r="H66" s="319"/>
      <c r="I66" s="377"/>
      <c r="J66" s="319"/>
      <c r="K66" s="319"/>
      <c r="L66" s="319" t="str">
        <f>L16</f>
        <v>А. П. Дейнеко</v>
      </c>
      <c r="M66" s="319"/>
      <c r="N66" s="180"/>
      <c r="O66" s="222"/>
      <c r="P66" s="222"/>
    </row>
    <row r="67" spans="1:16" s="430" customFormat="1" ht="39" customHeight="1">
      <c r="A67" s="319"/>
      <c r="B67" s="319"/>
      <c r="C67" s="376"/>
      <c r="D67" s="319"/>
      <c r="E67" s="319"/>
      <c r="F67" s="319"/>
      <c r="G67" s="319"/>
      <c r="H67" s="319"/>
      <c r="I67" s="377"/>
      <c r="J67" s="319"/>
      <c r="K67" s="319"/>
      <c r="L67" s="319"/>
      <c r="M67" s="319"/>
      <c r="N67" s="222"/>
      <c r="O67" s="222"/>
      <c r="P67" s="222"/>
    </row>
    <row r="68" spans="1:16" s="430" customFormat="1" ht="39" customHeight="1">
      <c r="A68" s="319"/>
      <c r="B68" s="319"/>
      <c r="C68" s="376"/>
      <c r="D68" s="319"/>
      <c r="E68" s="723" t="str">
        <f>E18</f>
        <v>Начальник УАИТиС</v>
      </c>
      <c r="F68" s="723"/>
      <c r="G68" s="723"/>
      <c r="H68" s="319"/>
      <c r="I68" s="241"/>
      <c r="J68" s="241"/>
      <c r="K68" s="241"/>
      <c r="L68" s="241" t="str">
        <f>L18</f>
        <v>С. А. Булатов</v>
      </c>
      <c r="M68" s="319"/>
      <c r="N68" s="222"/>
      <c r="O68" s="222"/>
      <c r="P68" s="222"/>
    </row>
    <row r="69" spans="1:16" s="430" customFormat="1" ht="39" customHeight="1">
      <c r="A69" s="319"/>
      <c r="B69" s="319"/>
      <c r="C69" s="376"/>
      <c r="D69" s="319"/>
      <c r="E69" s="319"/>
      <c r="F69" s="319"/>
      <c r="G69" s="241"/>
      <c r="H69" s="241"/>
      <c r="I69" s="319"/>
      <c r="J69" s="319"/>
      <c r="K69" s="319"/>
      <c r="L69" s="241"/>
      <c r="M69" s="319"/>
      <c r="N69" s="250"/>
      <c r="O69" s="250"/>
      <c r="P69" s="250"/>
    </row>
    <row r="70" spans="1:16" s="430" customFormat="1" ht="39" customHeight="1">
      <c r="A70" s="319"/>
      <c r="B70" s="319"/>
      <c r="C70" s="376"/>
      <c r="D70" s="319"/>
      <c r="E70" s="722" t="str">
        <f>E20</f>
        <v>Начальник УОБР</v>
      </c>
      <c r="F70" s="722"/>
      <c r="G70" s="722"/>
      <c r="H70" s="241"/>
      <c r="I70" s="319"/>
      <c r="J70" s="319"/>
      <c r="K70" s="319"/>
      <c r="L70" s="241" t="str">
        <f>L20</f>
        <v>К. В. Газизуллин</v>
      </c>
      <c r="M70" s="319"/>
      <c r="N70" s="250"/>
      <c r="O70" s="250"/>
      <c r="P70" s="250"/>
    </row>
    <row r="71" spans="1:16" s="430" customFormat="1" ht="39" customHeight="1">
      <c r="A71" s="319"/>
      <c r="B71" s="319"/>
      <c r="C71" s="376"/>
      <c r="D71" s="319"/>
      <c r="E71" s="319"/>
      <c r="F71" s="319"/>
      <c r="G71" s="241"/>
      <c r="H71" s="241"/>
      <c r="I71" s="319"/>
      <c r="J71" s="319"/>
      <c r="K71" s="319"/>
      <c r="L71" s="241"/>
      <c r="M71" s="319"/>
      <c r="N71" s="250"/>
      <c r="O71" s="250"/>
      <c r="P71" s="250"/>
    </row>
    <row r="72" spans="1:16" s="430" customFormat="1" ht="39" customHeight="1">
      <c r="A72" s="319"/>
      <c r="B72" s="319"/>
      <c r="C72" s="376"/>
      <c r="D72" s="319"/>
      <c r="E72" s="722" t="str">
        <f>E22</f>
        <v>Начальник УКС</v>
      </c>
      <c r="F72" s="722"/>
      <c r="G72" s="722"/>
      <c r="H72" s="241"/>
      <c r="I72" s="319"/>
      <c r="J72" s="319"/>
      <c r="K72" s="319"/>
      <c r="L72" s="241" t="str">
        <f>L22</f>
        <v>М. Ш. Усманов</v>
      </c>
      <c r="M72" s="319"/>
      <c r="N72" s="250"/>
      <c r="O72" s="250"/>
      <c r="P72" s="250"/>
    </row>
    <row r="73" spans="1:16" s="430" customFormat="1" ht="39" customHeight="1">
      <c r="A73" s="319"/>
      <c r="B73" s="319"/>
      <c r="C73" s="376"/>
      <c r="D73" s="319"/>
      <c r="E73" s="319"/>
      <c r="F73" s="319"/>
      <c r="G73" s="319"/>
      <c r="H73" s="319"/>
      <c r="I73" s="377"/>
      <c r="J73" s="319"/>
      <c r="K73" s="319"/>
      <c r="L73" s="319"/>
      <c r="M73" s="319"/>
      <c r="N73" s="250"/>
      <c r="O73" s="250"/>
      <c r="P73" s="250"/>
    </row>
    <row r="74" spans="1:16" s="430" customFormat="1" ht="39" customHeight="1">
      <c r="A74" s="319"/>
      <c r="B74" s="319"/>
      <c r="C74" s="376"/>
      <c r="D74" s="319"/>
      <c r="E74" s="722" t="str">
        <f>E24</f>
        <v>Начальник УПБОТиОС</v>
      </c>
      <c r="F74" s="722"/>
      <c r="G74" s="722"/>
      <c r="H74" s="319"/>
      <c r="I74" s="377"/>
      <c r="J74" s="319"/>
      <c r="K74" s="319"/>
      <c r="L74" s="319" t="str">
        <f>L24</f>
        <v>С. В. Кисляков</v>
      </c>
      <c r="M74" s="319"/>
      <c r="N74" s="250"/>
      <c r="O74" s="250"/>
      <c r="P74" s="250"/>
    </row>
    <row r="75" spans="1:16" s="430" customFormat="1" ht="39" customHeight="1">
      <c r="A75" s="319"/>
      <c r="B75" s="319"/>
      <c r="C75" s="376"/>
      <c r="D75" s="319"/>
      <c r="E75" s="319"/>
      <c r="F75" s="319"/>
      <c r="G75" s="319"/>
      <c r="H75" s="319"/>
      <c r="I75" s="377"/>
      <c r="J75" s="319"/>
      <c r="K75" s="319"/>
      <c r="L75" s="319"/>
      <c r="M75" s="319"/>
      <c r="N75" s="250"/>
      <c r="O75" s="250"/>
      <c r="P75" s="250"/>
    </row>
    <row r="76" spans="1:16" s="430" customFormat="1" ht="39" customHeight="1">
      <c r="A76" s="319"/>
      <c r="B76" s="319"/>
      <c r="C76" s="376"/>
      <c r="D76" s="319"/>
      <c r="E76" s="722" t="str">
        <f>E26</f>
        <v>Начальник ОР УМТО</v>
      </c>
      <c r="F76" s="722"/>
      <c r="G76" s="722"/>
      <c r="H76" s="319"/>
      <c r="I76" s="377"/>
      <c r="J76" s="319"/>
      <c r="K76" s="319"/>
      <c r="L76" s="319" t="str">
        <f>L26</f>
        <v>А. В. Куландина</v>
      </c>
      <c r="M76" s="319"/>
      <c r="N76" s="250"/>
      <c r="O76" s="250"/>
      <c r="P76" s="250"/>
    </row>
    <row r="77" spans="1:16" s="430" customFormat="1" ht="39" customHeight="1">
      <c r="A77" s="319"/>
      <c r="B77" s="319"/>
      <c r="C77" s="376"/>
      <c r="D77" s="319"/>
      <c r="E77" s="319"/>
      <c r="F77" s="319"/>
      <c r="G77" s="319"/>
      <c r="H77" s="319"/>
      <c r="I77" s="377"/>
      <c r="J77" s="319"/>
      <c r="K77" s="319"/>
      <c r="L77" s="319"/>
      <c r="M77" s="319"/>
      <c r="N77" s="250"/>
      <c r="O77" s="250"/>
      <c r="P77" s="250"/>
    </row>
    <row r="78" spans="1:16" s="430" customFormat="1" ht="39" customHeight="1">
      <c r="A78" s="319"/>
      <c r="B78" s="319"/>
      <c r="C78" s="376"/>
      <c r="D78" s="319"/>
      <c r="E78" s="722" t="str">
        <f>E28</f>
        <v>Начальник ОКОиМ УСЭСиЗБС</v>
      </c>
      <c r="F78" s="722"/>
      <c r="G78" s="722"/>
      <c r="H78" s="319"/>
      <c r="I78" s="377"/>
      <c r="J78" s="319"/>
      <c r="K78" s="319"/>
      <c r="L78" s="319" t="str">
        <f>L28</f>
        <v>С. В. Фёдоров</v>
      </c>
      <c r="M78" s="319"/>
      <c r="N78" s="250"/>
      <c r="O78" s="250"/>
      <c r="P78" s="250"/>
    </row>
    <row r="79" spans="1:16" s="430" customFormat="1" ht="39" customHeight="1">
      <c r="A79" s="319"/>
      <c r="B79" s="319"/>
      <c r="C79" s="376"/>
      <c r="D79" s="319"/>
      <c r="E79" s="319"/>
      <c r="F79" s="319"/>
      <c r="G79" s="319"/>
      <c r="H79" s="319"/>
      <c r="I79" s="377"/>
      <c r="J79" s="319"/>
      <c r="K79" s="319"/>
      <c r="L79" s="319"/>
      <c r="M79" s="319"/>
      <c r="N79" s="250"/>
      <c r="O79" s="250"/>
      <c r="P79" s="250"/>
    </row>
    <row r="80" spans="1:16" s="430" customFormat="1" ht="39" customHeight="1">
      <c r="A80" s="319"/>
      <c r="B80" s="319"/>
      <c r="C80" s="376"/>
      <c r="D80" s="319"/>
      <c r="E80" s="722" t="str">
        <f>E30</f>
        <v>Начальник ОКОиМ УКС</v>
      </c>
      <c r="F80" s="722"/>
      <c r="G80" s="722"/>
      <c r="H80" s="319"/>
      <c r="I80" s="377"/>
      <c r="J80" s="319"/>
      <c r="K80" s="319"/>
      <c r="L80" s="319" t="str">
        <f>L30</f>
        <v>И. Ш. Изикаев </v>
      </c>
      <c r="M80" s="319"/>
      <c r="N80" s="250"/>
      <c r="O80" s="250"/>
      <c r="P80" s="250"/>
    </row>
    <row r="81" spans="1:16" s="430" customFormat="1" ht="39" customHeight="1">
      <c r="A81" s="319"/>
      <c r="B81" s="319"/>
      <c r="C81" s="376"/>
      <c r="D81" s="319"/>
      <c r="E81" s="319"/>
      <c r="F81" s="319"/>
      <c r="G81" s="319"/>
      <c r="H81" s="319"/>
      <c r="I81" s="377"/>
      <c r="J81" s="319"/>
      <c r="K81" s="319"/>
      <c r="L81" s="319"/>
      <c r="M81" s="319"/>
      <c r="N81" s="250"/>
      <c r="O81" s="250"/>
      <c r="P81" s="250"/>
    </row>
    <row r="82" spans="1:16" s="430" customFormat="1" ht="39" customHeight="1">
      <c r="A82" s="319"/>
      <c r="B82" s="319"/>
      <c r="C82" s="376"/>
      <c r="D82" s="319"/>
      <c r="E82" s="722" t="str">
        <f>E32</f>
        <v>Начальник САПП</v>
      </c>
      <c r="F82" s="722"/>
      <c r="G82" s="722"/>
      <c r="H82" s="319"/>
      <c r="I82" s="377"/>
      <c r="J82" s="319"/>
      <c r="K82" s="319"/>
      <c r="L82" s="319" t="str">
        <f>L32</f>
        <v>А. С. Макаров</v>
      </c>
      <c r="M82" s="319"/>
      <c r="N82" s="250"/>
      <c r="O82" s="250"/>
      <c r="P82" s="250"/>
    </row>
    <row r="83" spans="1:16" s="430" customFormat="1" ht="39" customHeight="1">
      <c r="A83" s="319"/>
      <c r="B83" s="319"/>
      <c r="C83" s="376"/>
      <c r="D83" s="319"/>
      <c r="E83" s="319"/>
      <c r="F83" s="319"/>
      <c r="G83" s="319"/>
      <c r="H83" s="319"/>
      <c r="I83" s="377"/>
      <c r="J83" s="319"/>
      <c r="K83" s="319"/>
      <c r="L83" s="319"/>
      <c r="M83" s="319"/>
      <c r="N83" s="250"/>
      <c r="O83" s="250"/>
      <c r="P83" s="250"/>
    </row>
    <row r="84" spans="1:16" s="430" customFormat="1" ht="39" customHeight="1">
      <c r="A84" s="250"/>
      <c r="B84" s="250"/>
      <c r="C84" s="366"/>
      <c r="D84" s="250"/>
      <c r="E84" s="714" t="str">
        <f>E34</f>
        <v>Ведущий специалист отдела охраны труда УПБОТиОС</v>
      </c>
      <c r="F84" s="714"/>
      <c r="G84" s="714"/>
      <c r="H84" s="714"/>
      <c r="I84" s="714"/>
      <c r="J84" s="319"/>
      <c r="K84" s="319"/>
      <c r="L84" s="319" t="str">
        <f>L34</f>
        <v>А. А. Василенко</v>
      </c>
      <c r="M84" s="250"/>
      <c r="N84" s="250"/>
      <c r="O84" s="250"/>
      <c r="P84" s="250"/>
    </row>
    <row r="85" spans="1:16" s="430" customFormat="1" ht="39" customHeight="1">
      <c r="A85" s="250"/>
      <c r="B85" s="250"/>
      <c r="C85" s="366"/>
      <c r="D85" s="250"/>
      <c r="E85" s="319"/>
      <c r="F85" s="319"/>
      <c r="G85" s="319"/>
      <c r="H85" s="319"/>
      <c r="I85" s="377"/>
      <c r="J85" s="319"/>
      <c r="K85" s="319"/>
      <c r="L85" s="319"/>
      <c r="M85" s="250"/>
      <c r="N85" s="250"/>
      <c r="O85" s="250"/>
      <c r="P85" s="250"/>
    </row>
    <row r="86" spans="1:16" s="430" customFormat="1" ht="39" customHeight="1">
      <c r="A86" s="250"/>
      <c r="B86" s="250"/>
      <c r="C86" s="366"/>
      <c r="D86" s="250"/>
      <c r="E86" s="722" t="str">
        <f>E36</f>
        <v>Старший специалист ОГМех</v>
      </c>
      <c r="F86" s="722"/>
      <c r="G86" s="722"/>
      <c r="H86" s="319"/>
      <c r="I86" s="377"/>
      <c r="J86" s="319"/>
      <c r="K86" s="319"/>
      <c r="L86" s="319" t="str">
        <f>L36</f>
        <v>О. В. Степанова</v>
      </c>
      <c r="M86" s="250"/>
      <c r="N86" s="250"/>
      <c r="O86" s="250"/>
      <c r="P86" s="250"/>
    </row>
    <row r="87" spans="5:12" ht="20.25">
      <c r="E87" s="319"/>
      <c r="F87" s="374"/>
      <c r="G87" s="374"/>
      <c r="H87" s="374"/>
      <c r="I87" s="377"/>
      <c r="J87" s="319"/>
      <c r="K87" s="319"/>
      <c r="L87" s="319"/>
    </row>
    <row r="90" spans="1:6" ht="18.75">
      <c r="A90" s="713" t="s">
        <v>829</v>
      </c>
      <c r="B90" s="713"/>
      <c r="C90" s="713"/>
      <c r="D90" s="713"/>
      <c r="E90" s="713"/>
      <c r="F90" s="713"/>
    </row>
    <row r="91" spans="1:6" ht="18.75">
      <c r="A91" s="713" t="s">
        <v>832</v>
      </c>
      <c r="B91" s="713"/>
      <c r="C91" s="713"/>
      <c r="D91" s="713"/>
      <c r="E91" s="713"/>
      <c r="F91" s="356"/>
    </row>
  </sheetData>
  <sheetProtection/>
  <mergeCells count="55">
    <mergeCell ref="E86:G86"/>
    <mergeCell ref="A90:F90"/>
    <mergeCell ref="A91:E91"/>
    <mergeCell ref="E84:I84"/>
    <mergeCell ref="O3:P3"/>
    <mergeCell ref="O4:P4"/>
    <mergeCell ref="O6:P6"/>
    <mergeCell ref="A8:P8"/>
    <mergeCell ref="A9:P9"/>
    <mergeCell ref="A10:C10"/>
    <mergeCell ref="A12:B12"/>
    <mergeCell ref="E12:G12"/>
    <mergeCell ref="E14:G14"/>
    <mergeCell ref="E16:G16"/>
    <mergeCell ref="E18:G18"/>
    <mergeCell ref="F38:F40"/>
    <mergeCell ref="E20:G20"/>
    <mergeCell ref="G38:G40"/>
    <mergeCell ref="E22:G22"/>
    <mergeCell ref="E26:G26"/>
    <mergeCell ref="E28:G28"/>
    <mergeCell ref="E30:G30"/>
    <mergeCell ref="E32:G32"/>
    <mergeCell ref="E24:F24"/>
    <mergeCell ref="E34:I34"/>
    <mergeCell ref="J38:J40"/>
    <mergeCell ref="K38:K40"/>
    <mergeCell ref="L38:L40"/>
    <mergeCell ref="M38:M40"/>
    <mergeCell ref="E36:G36"/>
    <mergeCell ref="A38:A40"/>
    <mergeCell ref="B38:B40"/>
    <mergeCell ref="C38:C40"/>
    <mergeCell ref="D38:D40"/>
    <mergeCell ref="E38:E40"/>
    <mergeCell ref="E74:G74"/>
    <mergeCell ref="N38:N40"/>
    <mergeCell ref="O38:O40"/>
    <mergeCell ref="P38:P40"/>
    <mergeCell ref="A59:C59"/>
    <mergeCell ref="A60:P60"/>
    <mergeCell ref="A62:B62"/>
    <mergeCell ref="E62:G62"/>
    <mergeCell ref="H38:H40"/>
    <mergeCell ref="I38:I40"/>
    <mergeCell ref="O7:P7"/>
    <mergeCell ref="E76:G76"/>
    <mergeCell ref="E78:G78"/>
    <mergeCell ref="E80:G80"/>
    <mergeCell ref="E82:G82"/>
    <mergeCell ref="E64:G64"/>
    <mergeCell ref="E66:G66"/>
    <mergeCell ref="E68:G68"/>
    <mergeCell ref="E70:G70"/>
    <mergeCell ref="E72:G7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45" r:id="rId1"/>
  <rowBreaks count="2" manualBreakCount="2">
    <brk id="37" max="15" man="1"/>
    <brk id="58" max="1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4"/>
  <sheetViews>
    <sheetView view="pageBreakPreview" zoomScale="48" zoomScaleSheetLayoutView="48" zoomScalePageLayoutView="0" workbookViewId="0" topLeftCell="D48">
      <selection activeCell="J54" sqref="J54"/>
    </sheetView>
  </sheetViews>
  <sheetFormatPr defaultColWidth="9.00390625" defaultRowHeight="12.75"/>
  <cols>
    <col min="1" max="1" width="5.875" style="252" customWidth="1"/>
    <col min="2" max="2" width="31.125" style="252" customWidth="1"/>
    <col min="3" max="3" width="45.75390625" style="365" customWidth="1"/>
    <col min="4" max="4" width="15.00390625" style="252" customWidth="1"/>
    <col min="5" max="5" width="19.875" style="252" customWidth="1"/>
    <col min="6" max="6" width="25.25390625" style="362" customWidth="1"/>
    <col min="7" max="7" width="26.25390625" style="362" customWidth="1"/>
    <col min="8" max="8" width="26.625" style="362" customWidth="1"/>
    <col min="9" max="9" width="20.625" style="399" customWidth="1"/>
    <col min="10" max="10" width="23.625" style="252" customWidth="1"/>
    <col min="11" max="11" width="18.75390625" style="252" customWidth="1"/>
    <col min="12" max="12" width="25.875" style="252" customWidth="1"/>
    <col min="13" max="13" width="23.75390625" style="252" customWidth="1"/>
    <col min="14" max="14" width="36.75390625" style="252" customWidth="1"/>
    <col min="15" max="15" width="44.00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45" t="s">
        <v>906</v>
      </c>
      <c r="P3" s="745"/>
    </row>
    <row r="4" spans="1:16" ht="54.75" customHeight="1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45" t="s">
        <v>907</v>
      </c>
      <c r="P4" s="745"/>
    </row>
    <row r="5" spans="1:16" ht="52.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21" t="s">
        <v>908</v>
      </c>
      <c r="P6" s="721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21" t="s">
        <v>895</v>
      </c>
      <c r="P7" s="721"/>
    </row>
    <row r="8" spans="1:16" ht="25.5">
      <c r="A8" s="746" t="s">
        <v>905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</row>
    <row r="9" spans="1:16" ht="26.25">
      <c r="A9" s="747" t="s">
        <v>4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</row>
    <row r="10" spans="1:16" ht="18.75">
      <c r="A10" s="712" t="s">
        <v>1039</v>
      </c>
      <c r="B10" s="712"/>
      <c r="C10" s="712"/>
      <c r="D10" s="180"/>
      <c r="E10" s="180"/>
      <c r="F10" s="358"/>
      <c r="G10" s="358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ht="18.75">
      <c r="A11" s="180"/>
      <c r="B11" s="180"/>
      <c r="C11" s="357"/>
      <c r="D11" s="180"/>
      <c r="E11" s="180"/>
      <c r="F11" s="358"/>
      <c r="G11" s="358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ht="69" customHeight="1">
      <c r="A12" s="714" t="s">
        <v>5</v>
      </c>
      <c r="B12" s="714"/>
      <c r="C12" s="376" t="s">
        <v>6</v>
      </c>
      <c r="D12" s="241"/>
      <c r="E12" s="716" t="s">
        <v>1019</v>
      </c>
      <c r="F12" s="716"/>
      <c r="G12" s="716"/>
      <c r="H12" s="375"/>
      <c r="I12" s="406"/>
      <c r="J12" s="372"/>
      <c r="K12" s="241"/>
      <c r="L12" s="319" t="s">
        <v>909</v>
      </c>
      <c r="M12" s="180"/>
      <c r="N12" s="180"/>
      <c r="O12" s="180"/>
      <c r="P12" s="180"/>
    </row>
    <row r="13" spans="1:16" ht="20.25">
      <c r="A13" s="401"/>
      <c r="B13" s="401"/>
      <c r="C13" s="373"/>
      <c r="D13" s="373"/>
      <c r="E13" s="373"/>
      <c r="F13" s="373"/>
      <c r="G13" s="373"/>
      <c r="H13" s="373"/>
      <c r="I13" s="409"/>
      <c r="J13" s="371"/>
      <c r="K13" s="373"/>
      <c r="L13" s="373"/>
      <c r="M13" s="357"/>
      <c r="N13" s="357"/>
      <c r="O13" s="357"/>
      <c r="P13" s="357"/>
    </row>
    <row r="14" spans="1:16" ht="20.25">
      <c r="A14" s="373"/>
      <c r="B14" s="373"/>
      <c r="C14" s="373" t="s">
        <v>8</v>
      </c>
      <c r="D14" s="373"/>
      <c r="E14" s="716" t="s">
        <v>7</v>
      </c>
      <c r="F14" s="716"/>
      <c r="G14" s="716"/>
      <c r="H14" s="373"/>
      <c r="I14" s="409"/>
      <c r="J14" s="371"/>
      <c r="K14" s="373"/>
      <c r="L14" s="373" t="s">
        <v>812</v>
      </c>
      <c r="M14" s="370"/>
      <c r="N14" s="370"/>
      <c r="O14" s="370"/>
      <c r="P14" s="370"/>
    </row>
    <row r="15" spans="1:16" ht="20.25">
      <c r="A15" s="373"/>
      <c r="B15" s="373"/>
      <c r="C15" s="373"/>
      <c r="D15" s="373"/>
      <c r="E15" s="373"/>
      <c r="F15" s="373"/>
      <c r="G15" s="373"/>
      <c r="H15" s="373"/>
      <c r="I15" s="409"/>
      <c r="J15" s="371"/>
      <c r="K15" s="373"/>
      <c r="L15" s="373"/>
      <c r="M15" s="370"/>
      <c r="N15" s="370"/>
      <c r="O15" s="370"/>
      <c r="P15" s="370"/>
    </row>
    <row r="16" spans="1:16" ht="20.25">
      <c r="A16" s="373"/>
      <c r="B16" s="373"/>
      <c r="C16" s="373"/>
      <c r="D16" s="373"/>
      <c r="E16" s="716" t="s">
        <v>1023</v>
      </c>
      <c r="F16" s="767"/>
      <c r="G16" s="373"/>
      <c r="H16" s="373"/>
      <c r="I16" s="409"/>
      <c r="J16" s="371"/>
      <c r="K16" s="373"/>
      <c r="L16" s="373" t="s">
        <v>1024</v>
      </c>
      <c r="M16" s="370"/>
      <c r="N16" s="370"/>
      <c r="O16" s="370"/>
      <c r="P16" s="370"/>
    </row>
    <row r="17" spans="1:16" ht="18.75" customHeight="1">
      <c r="A17" s="373"/>
      <c r="B17" s="373"/>
      <c r="C17" s="373"/>
      <c r="D17" s="373"/>
      <c r="E17" s="373"/>
      <c r="F17" s="373"/>
      <c r="G17" s="373"/>
      <c r="H17" s="373"/>
      <c r="I17" s="409"/>
      <c r="J17" s="371"/>
      <c r="K17" s="373"/>
      <c r="L17" s="373"/>
      <c r="M17" s="370"/>
      <c r="N17" s="370"/>
      <c r="O17" s="370"/>
      <c r="P17" s="370"/>
    </row>
    <row r="18" spans="1:16" ht="33.75" customHeight="1">
      <c r="A18" s="373"/>
      <c r="B18" s="373"/>
      <c r="C18" s="373"/>
      <c r="D18" s="373"/>
      <c r="E18" s="714" t="s">
        <v>879</v>
      </c>
      <c r="F18" s="714"/>
      <c r="G18" s="376"/>
      <c r="H18" s="376"/>
      <c r="I18" s="410"/>
      <c r="J18" s="376"/>
      <c r="K18" s="376"/>
      <c r="L18" s="376" t="s">
        <v>880</v>
      </c>
      <c r="M18" s="370"/>
      <c r="N18" s="370"/>
      <c r="O18" s="370"/>
      <c r="P18" s="370"/>
    </row>
    <row r="19" spans="1:16" ht="15.75" customHeight="1">
      <c r="A19" s="373"/>
      <c r="B19" s="373"/>
      <c r="C19" s="373"/>
      <c r="D19" s="373"/>
      <c r="E19" s="373"/>
      <c r="F19" s="373"/>
      <c r="G19" s="373"/>
      <c r="H19" s="373"/>
      <c r="I19" s="409"/>
      <c r="J19" s="376"/>
      <c r="K19" s="373"/>
      <c r="L19" s="373"/>
      <c r="M19" s="370"/>
      <c r="N19" s="370"/>
      <c r="O19" s="370"/>
      <c r="P19" s="370"/>
    </row>
    <row r="20" spans="1:16" ht="20.25">
      <c r="A20" s="373"/>
      <c r="B20" s="373"/>
      <c r="C20" s="373"/>
      <c r="D20" s="373"/>
      <c r="E20" s="716" t="s">
        <v>589</v>
      </c>
      <c r="F20" s="716"/>
      <c r="G20" s="716"/>
      <c r="H20" s="373"/>
      <c r="I20" s="409"/>
      <c r="J20" s="371"/>
      <c r="K20" s="373"/>
      <c r="L20" s="373" t="s">
        <v>827</v>
      </c>
      <c r="M20" s="370"/>
      <c r="N20" s="370"/>
      <c r="O20" s="370"/>
      <c r="P20" s="370"/>
    </row>
    <row r="21" spans="1:16" ht="20.25">
      <c r="A21" s="373"/>
      <c r="B21" s="373"/>
      <c r="C21" s="373"/>
      <c r="D21" s="373"/>
      <c r="E21" s="373"/>
      <c r="F21" s="373"/>
      <c r="G21" s="373"/>
      <c r="H21" s="373"/>
      <c r="I21" s="409"/>
      <c r="J21" s="376"/>
      <c r="K21" s="373"/>
      <c r="L21" s="373"/>
      <c r="M21" s="370"/>
      <c r="N21" s="370"/>
      <c r="O21" s="370"/>
      <c r="P21" s="370"/>
    </row>
    <row r="22" spans="1:16" ht="21.75" customHeight="1">
      <c r="A22" s="373"/>
      <c r="B22" s="373"/>
      <c r="C22" s="373"/>
      <c r="D22" s="373"/>
      <c r="E22" s="716" t="s">
        <v>910</v>
      </c>
      <c r="F22" s="716"/>
      <c r="G22" s="716"/>
      <c r="H22" s="373"/>
      <c r="I22" s="409"/>
      <c r="J22" s="371"/>
      <c r="K22" s="373"/>
      <c r="L22" s="373" t="s">
        <v>911</v>
      </c>
      <c r="M22" s="370"/>
      <c r="N22" s="370"/>
      <c r="O22" s="370"/>
      <c r="P22" s="370"/>
    </row>
    <row r="23" spans="1:16" ht="21" thickBot="1">
      <c r="A23" s="373"/>
      <c r="B23" s="373"/>
      <c r="C23" s="373"/>
      <c r="D23" s="373"/>
      <c r="E23" s="373"/>
      <c r="F23" s="373"/>
      <c r="G23" s="373"/>
      <c r="H23" s="373"/>
      <c r="I23" s="409"/>
      <c r="J23" s="376"/>
      <c r="K23" s="373"/>
      <c r="L23" s="373"/>
      <c r="M23" s="370"/>
      <c r="N23" s="370"/>
      <c r="O23" s="370"/>
      <c r="P23" s="370"/>
    </row>
    <row r="24" spans="1:16" s="228" customFormat="1" ht="18">
      <c r="A24" s="761" t="s">
        <v>12</v>
      </c>
      <c r="B24" s="749" t="s">
        <v>13</v>
      </c>
      <c r="C24" s="764" t="s">
        <v>14</v>
      </c>
      <c r="D24" s="749" t="s">
        <v>15</v>
      </c>
      <c r="E24" s="749" t="s">
        <v>16</v>
      </c>
      <c r="F24" s="758" t="s">
        <v>628</v>
      </c>
      <c r="G24" s="758" t="s">
        <v>491</v>
      </c>
      <c r="H24" s="752" t="s">
        <v>525</v>
      </c>
      <c r="I24" s="755" t="s">
        <v>17</v>
      </c>
      <c r="J24" s="749" t="s">
        <v>18</v>
      </c>
      <c r="K24" s="749" t="s">
        <v>19</v>
      </c>
      <c r="L24" s="749" t="s">
        <v>20</v>
      </c>
      <c r="M24" s="749" t="s">
        <v>21</v>
      </c>
      <c r="N24" s="749" t="s">
        <v>22</v>
      </c>
      <c r="O24" s="749" t="s">
        <v>23</v>
      </c>
      <c r="P24" s="749" t="s">
        <v>24</v>
      </c>
    </row>
    <row r="25" spans="1:16" s="228" customFormat="1" ht="18">
      <c r="A25" s="762"/>
      <c r="B25" s="750"/>
      <c r="C25" s="765"/>
      <c r="D25" s="750"/>
      <c r="E25" s="750"/>
      <c r="F25" s="759"/>
      <c r="G25" s="759"/>
      <c r="H25" s="753"/>
      <c r="I25" s="756"/>
      <c r="J25" s="750"/>
      <c r="K25" s="750"/>
      <c r="L25" s="750"/>
      <c r="M25" s="750"/>
      <c r="N25" s="750"/>
      <c r="O25" s="750"/>
      <c r="P25" s="750"/>
    </row>
    <row r="26" spans="1:16" s="228" customFormat="1" ht="44.25" customHeight="1" thickBot="1">
      <c r="A26" s="763"/>
      <c r="B26" s="751"/>
      <c r="C26" s="766"/>
      <c r="D26" s="751"/>
      <c r="E26" s="751"/>
      <c r="F26" s="760"/>
      <c r="G26" s="760"/>
      <c r="H26" s="754"/>
      <c r="I26" s="757"/>
      <c r="J26" s="751"/>
      <c r="K26" s="751"/>
      <c r="L26" s="751"/>
      <c r="M26" s="751"/>
      <c r="N26" s="751"/>
      <c r="O26" s="751"/>
      <c r="P26" s="751"/>
    </row>
    <row r="27" spans="1:16" s="500" customFormat="1" ht="106.5" customHeight="1">
      <c r="A27" s="188">
        <v>1</v>
      </c>
      <c r="B27" s="573" t="s">
        <v>896</v>
      </c>
      <c r="C27" s="572" t="s">
        <v>1005</v>
      </c>
      <c r="D27" s="505" t="s">
        <v>66</v>
      </c>
      <c r="E27" s="569">
        <v>153</v>
      </c>
      <c r="F27" s="569">
        <v>704.25</v>
      </c>
      <c r="G27" s="569">
        <v>107750</v>
      </c>
      <c r="H27" s="505">
        <v>20011830</v>
      </c>
      <c r="I27" s="497"/>
      <c r="J27" s="498" t="s">
        <v>901</v>
      </c>
      <c r="K27" s="412"/>
      <c r="L27" s="188" t="s">
        <v>967</v>
      </c>
      <c r="M27" s="577" t="s">
        <v>1027</v>
      </c>
      <c r="N27" s="198" t="s">
        <v>1034</v>
      </c>
      <c r="O27" s="489" t="s">
        <v>1028</v>
      </c>
      <c r="P27" s="499" t="s">
        <v>633</v>
      </c>
    </row>
    <row r="28" spans="1:16" s="500" customFormat="1" ht="80.25" customHeight="1">
      <c r="A28" s="188">
        <v>2</v>
      </c>
      <c r="B28" s="573" t="s">
        <v>897</v>
      </c>
      <c r="C28" s="572" t="s">
        <v>1006</v>
      </c>
      <c r="D28" s="505" t="s">
        <v>66</v>
      </c>
      <c r="E28" s="569">
        <v>29</v>
      </c>
      <c r="F28" s="569">
        <v>704.25</v>
      </c>
      <c r="G28" s="569">
        <v>20423.19</v>
      </c>
      <c r="H28" s="505">
        <v>20011833</v>
      </c>
      <c r="I28" s="413"/>
      <c r="J28" s="498" t="s">
        <v>901</v>
      </c>
      <c r="K28" s="188"/>
      <c r="L28" s="188" t="s">
        <v>967</v>
      </c>
      <c r="M28" s="577" t="s">
        <v>1027</v>
      </c>
      <c r="N28" s="198" t="s">
        <v>1034</v>
      </c>
      <c r="O28" s="489" t="s">
        <v>912</v>
      </c>
      <c r="P28" s="499" t="s">
        <v>633</v>
      </c>
    </row>
    <row r="29" spans="1:16" s="500" customFormat="1" ht="92.25" customHeight="1">
      <c r="A29" s="188">
        <v>3</v>
      </c>
      <c r="B29" s="573" t="s">
        <v>898</v>
      </c>
      <c r="C29" s="572" t="s">
        <v>1007</v>
      </c>
      <c r="D29" s="505" t="s">
        <v>66</v>
      </c>
      <c r="E29" s="569">
        <v>3</v>
      </c>
      <c r="F29" s="569">
        <v>704.25</v>
      </c>
      <c r="G29" s="569">
        <v>2112.74</v>
      </c>
      <c r="H29" s="505">
        <v>20011831</v>
      </c>
      <c r="I29" s="413"/>
      <c r="J29" s="498" t="s">
        <v>901</v>
      </c>
      <c r="K29" s="188"/>
      <c r="L29" s="188" t="s">
        <v>967</v>
      </c>
      <c r="M29" s="577" t="s">
        <v>1027</v>
      </c>
      <c r="N29" s="198" t="s">
        <v>1034</v>
      </c>
      <c r="O29" s="489" t="s">
        <v>912</v>
      </c>
      <c r="P29" s="499" t="s">
        <v>633</v>
      </c>
    </row>
    <row r="30" spans="1:16" s="500" customFormat="1" ht="93.75" customHeight="1">
      <c r="A30" s="188">
        <v>4</v>
      </c>
      <c r="B30" s="573" t="s">
        <v>899</v>
      </c>
      <c r="C30" s="572" t="s">
        <v>1008</v>
      </c>
      <c r="D30" s="505" t="s">
        <v>66</v>
      </c>
      <c r="E30" s="569">
        <v>33</v>
      </c>
      <c r="F30" s="569">
        <v>704.25</v>
      </c>
      <c r="G30" s="569">
        <v>23240.19</v>
      </c>
      <c r="H30" s="505">
        <v>20011832</v>
      </c>
      <c r="I30" s="413"/>
      <c r="J30" s="498" t="s">
        <v>901</v>
      </c>
      <c r="K30" s="188"/>
      <c r="L30" s="188" t="s">
        <v>967</v>
      </c>
      <c r="M30" s="577" t="s">
        <v>1027</v>
      </c>
      <c r="N30" s="198" t="s">
        <v>1034</v>
      </c>
      <c r="O30" s="489" t="s">
        <v>912</v>
      </c>
      <c r="P30" s="499" t="s">
        <v>633</v>
      </c>
    </row>
    <row r="31" spans="1:16" s="500" customFormat="1" ht="91.5" customHeight="1">
      <c r="A31" s="188">
        <v>5</v>
      </c>
      <c r="B31" s="572" t="s">
        <v>900</v>
      </c>
      <c r="C31" s="572" t="s">
        <v>1009</v>
      </c>
      <c r="D31" s="505" t="s">
        <v>66</v>
      </c>
      <c r="E31" s="569">
        <v>50</v>
      </c>
      <c r="F31" s="569">
        <v>704.25</v>
      </c>
      <c r="G31" s="569">
        <v>35212.4</v>
      </c>
      <c r="H31" s="505">
        <v>20011829</v>
      </c>
      <c r="I31" s="413"/>
      <c r="J31" s="498" t="s">
        <v>901</v>
      </c>
      <c r="K31" s="188"/>
      <c r="L31" s="188" t="s">
        <v>967</v>
      </c>
      <c r="M31" s="577" t="s">
        <v>1027</v>
      </c>
      <c r="N31" s="198" t="s">
        <v>1034</v>
      </c>
      <c r="O31" s="489" t="s">
        <v>912</v>
      </c>
      <c r="P31" s="499" t="s">
        <v>633</v>
      </c>
    </row>
    <row r="32" spans="1:16" s="500" customFormat="1" ht="87" customHeight="1">
      <c r="A32" s="188">
        <v>6</v>
      </c>
      <c r="B32" s="572" t="s">
        <v>995</v>
      </c>
      <c r="C32" s="572" t="s">
        <v>1007</v>
      </c>
      <c r="D32" s="505" t="s">
        <v>31</v>
      </c>
      <c r="E32" s="569">
        <v>56</v>
      </c>
      <c r="F32" s="569">
        <v>704.25</v>
      </c>
      <c r="G32" s="569">
        <v>39437.89</v>
      </c>
      <c r="H32" s="411">
        <v>20011823</v>
      </c>
      <c r="I32" s="413"/>
      <c r="J32" s="498" t="s">
        <v>901</v>
      </c>
      <c r="K32" s="188"/>
      <c r="L32" s="188" t="s">
        <v>967</v>
      </c>
      <c r="M32" s="577" t="s">
        <v>1027</v>
      </c>
      <c r="N32" s="198" t="s">
        <v>1034</v>
      </c>
      <c r="O32" s="489" t="s">
        <v>912</v>
      </c>
      <c r="P32" s="499" t="s">
        <v>633</v>
      </c>
    </row>
    <row r="33" spans="1:16" s="500" customFormat="1" ht="93" customHeight="1">
      <c r="A33" s="188">
        <v>7</v>
      </c>
      <c r="B33" s="570" t="s">
        <v>996</v>
      </c>
      <c r="C33" s="187" t="s">
        <v>1010</v>
      </c>
      <c r="D33" s="505" t="s">
        <v>31</v>
      </c>
      <c r="E33" s="569">
        <v>2</v>
      </c>
      <c r="F33" s="569">
        <v>704.25</v>
      </c>
      <c r="G33" s="569">
        <v>1408.5</v>
      </c>
      <c r="H33" s="411">
        <v>20011828</v>
      </c>
      <c r="I33" s="413"/>
      <c r="J33" s="498" t="s">
        <v>901</v>
      </c>
      <c r="K33" s="188"/>
      <c r="L33" s="188" t="s">
        <v>967</v>
      </c>
      <c r="M33" s="577" t="s">
        <v>1027</v>
      </c>
      <c r="N33" s="198" t="s">
        <v>1034</v>
      </c>
      <c r="O33" s="489" t="s">
        <v>912</v>
      </c>
      <c r="P33" s="499" t="s">
        <v>633</v>
      </c>
    </row>
    <row r="34" spans="1:16" s="500" customFormat="1" ht="90" customHeight="1">
      <c r="A34" s="188">
        <v>8</v>
      </c>
      <c r="B34" s="572" t="s">
        <v>993</v>
      </c>
      <c r="C34" s="572" t="s">
        <v>1011</v>
      </c>
      <c r="D34" s="505" t="s">
        <v>66</v>
      </c>
      <c r="E34" s="569">
        <v>1</v>
      </c>
      <c r="F34" s="569">
        <v>1802.64</v>
      </c>
      <c r="G34" s="569">
        <v>1802.64</v>
      </c>
      <c r="H34" s="505">
        <v>20011826</v>
      </c>
      <c r="I34" s="413"/>
      <c r="J34" s="576">
        <v>2006</v>
      </c>
      <c r="K34" s="188"/>
      <c r="L34" s="505" t="s">
        <v>994</v>
      </c>
      <c r="M34" s="577" t="s">
        <v>1027</v>
      </c>
      <c r="N34" s="198" t="s">
        <v>1034</v>
      </c>
      <c r="O34" s="489" t="s">
        <v>912</v>
      </c>
      <c r="P34" s="499" t="s">
        <v>633</v>
      </c>
    </row>
    <row r="35" spans="1:16" s="500" customFormat="1" ht="78" customHeight="1">
      <c r="A35" s="188">
        <v>9</v>
      </c>
      <c r="B35" s="572" t="s">
        <v>902</v>
      </c>
      <c r="C35" s="187" t="s">
        <v>979</v>
      </c>
      <c r="D35" s="505" t="s">
        <v>31</v>
      </c>
      <c r="E35" s="569">
        <v>1</v>
      </c>
      <c r="F35" s="569">
        <v>187.58</v>
      </c>
      <c r="G35" s="569">
        <v>187.58</v>
      </c>
      <c r="H35" s="505">
        <v>1011819</v>
      </c>
      <c r="I35" s="413"/>
      <c r="J35" s="502" t="s">
        <v>144</v>
      </c>
      <c r="K35" s="188"/>
      <c r="L35" s="188" t="s">
        <v>967</v>
      </c>
      <c r="M35" s="577" t="s">
        <v>1027</v>
      </c>
      <c r="N35" s="198" t="s">
        <v>1034</v>
      </c>
      <c r="O35" s="489" t="s">
        <v>912</v>
      </c>
      <c r="P35" s="499" t="s">
        <v>633</v>
      </c>
    </row>
    <row r="36" spans="1:16" s="500" customFormat="1" ht="84.75" customHeight="1">
      <c r="A36" s="188">
        <v>10</v>
      </c>
      <c r="B36" s="572" t="s">
        <v>902</v>
      </c>
      <c r="C36" s="187" t="s">
        <v>979</v>
      </c>
      <c r="D36" s="505" t="s">
        <v>31</v>
      </c>
      <c r="E36" s="569">
        <v>17</v>
      </c>
      <c r="F36" s="569">
        <v>91.61</v>
      </c>
      <c r="G36" s="569">
        <v>1557.37</v>
      </c>
      <c r="H36" s="505">
        <v>1011819</v>
      </c>
      <c r="I36" s="413"/>
      <c r="J36" s="502" t="s">
        <v>144</v>
      </c>
      <c r="K36" s="188"/>
      <c r="L36" s="188" t="s">
        <v>967</v>
      </c>
      <c r="M36" s="578" t="s">
        <v>1027</v>
      </c>
      <c r="N36" s="198" t="s">
        <v>1034</v>
      </c>
      <c r="O36" s="198" t="s">
        <v>912</v>
      </c>
      <c r="P36" s="494" t="s">
        <v>633</v>
      </c>
    </row>
    <row r="37" spans="1:16" s="500" customFormat="1" ht="86.25" customHeight="1">
      <c r="A37" s="188">
        <v>11</v>
      </c>
      <c r="B37" s="572" t="s">
        <v>904</v>
      </c>
      <c r="C37" s="572" t="s">
        <v>903</v>
      </c>
      <c r="D37" s="505" t="s">
        <v>31</v>
      </c>
      <c r="E37" s="569">
        <v>5</v>
      </c>
      <c r="F37" s="569">
        <v>1070.19</v>
      </c>
      <c r="G37" s="569">
        <v>5350.94</v>
      </c>
      <c r="H37" s="505">
        <v>1085780</v>
      </c>
      <c r="I37" s="413"/>
      <c r="J37" s="503" t="s">
        <v>932</v>
      </c>
      <c r="K37" s="188"/>
      <c r="L37" s="188" t="s">
        <v>967</v>
      </c>
      <c r="M37" s="578" t="s">
        <v>1029</v>
      </c>
      <c r="N37" s="198" t="s">
        <v>1035</v>
      </c>
      <c r="O37" s="489" t="s">
        <v>1030</v>
      </c>
      <c r="P37" s="499" t="s">
        <v>633</v>
      </c>
    </row>
    <row r="38" spans="1:16" s="500" customFormat="1" ht="85.5" customHeight="1">
      <c r="A38" s="188">
        <v>12</v>
      </c>
      <c r="B38" s="572" t="s">
        <v>913</v>
      </c>
      <c r="C38" s="572" t="s">
        <v>915</v>
      </c>
      <c r="D38" s="505" t="s">
        <v>31</v>
      </c>
      <c r="E38" s="569">
        <v>20</v>
      </c>
      <c r="F38" s="569">
        <v>395.84</v>
      </c>
      <c r="G38" s="569">
        <v>7916.84</v>
      </c>
      <c r="H38" s="505">
        <v>1077962</v>
      </c>
      <c r="I38" s="413"/>
      <c r="J38" s="503" t="s">
        <v>868</v>
      </c>
      <c r="K38" s="188"/>
      <c r="L38" s="188" t="s">
        <v>967</v>
      </c>
      <c r="M38" s="577" t="s">
        <v>1027</v>
      </c>
      <c r="N38" s="198" t="s">
        <v>1034</v>
      </c>
      <c r="O38" s="489" t="s">
        <v>912</v>
      </c>
      <c r="P38" s="499" t="s">
        <v>633</v>
      </c>
    </row>
    <row r="39" spans="1:16" s="500" customFormat="1" ht="75.75" customHeight="1">
      <c r="A39" s="188">
        <v>13</v>
      </c>
      <c r="B39" s="572" t="s">
        <v>914</v>
      </c>
      <c r="C39" s="572" t="s">
        <v>916</v>
      </c>
      <c r="D39" s="505" t="s">
        <v>31</v>
      </c>
      <c r="E39" s="569">
        <v>2</v>
      </c>
      <c r="F39" s="569">
        <v>395.84</v>
      </c>
      <c r="G39" s="569">
        <v>791.68</v>
      </c>
      <c r="H39" s="505">
        <v>1077964</v>
      </c>
      <c r="I39" s="413"/>
      <c r="J39" s="503" t="s">
        <v>868</v>
      </c>
      <c r="K39" s="188"/>
      <c r="L39" s="188" t="s">
        <v>967</v>
      </c>
      <c r="M39" s="577" t="s">
        <v>1027</v>
      </c>
      <c r="N39" s="198" t="s">
        <v>1034</v>
      </c>
      <c r="O39" s="489" t="s">
        <v>912</v>
      </c>
      <c r="P39" s="499" t="s">
        <v>633</v>
      </c>
    </row>
    <row r="40" spans="1:16" s="500" customFormat="1" ht="75">
      <c r="A40" s="188">
        <v>14</v>
      </c>
      <c r="B40" s="572" t="s">
        <v>917</v>
      </c>
      <c r="C40" s="572" t="s">
        <v>923</v>
      </c>
      <c r="D40" s="505" t="s">
        <v>31</v>
      </c>
      <c r="E40" s="569">
        <v>7</v>
      </c>
      <c r="F40" s="569">
        <v>395.84</v>
      </c>
      <c r="G40" s="569">
        <v>2770.9</v>
      </c>
      <c r="H40" s="505">
        <v>1077967</v>
      </c>
      <c r="I40" s="413"/>
      <c r="J40" s="503" t="s">
        <v>868</v>
      </c>
      <c r="K40" s="188"/>
      <c r="L40" s="188" t="s">
        <v>967</v>
      </c>
      <c r="M40" s="577" t="s">
        <v>1027</v>
      </c>
      <c r="N40" s="198" t="s">
        <v>1034</v>
      </c>
      <c r="O40" s="489" t="s">
        <v>912</v>
      </c>
      <c r="P40" s="499" t="s">
        <v>633</v>
      </c>
    </row>
    <row r="41" spans="1:16" s="500" customFormat="1" ht="75">
      <c r="A41" s="188">
        <v>15</v>
      </c>
      <c r="B41" s="572" t="s">
        <v>918</v>
      </c>
      <c r="C41" s="572" t="s">
        <v>924</v>
      </c>
      <c r="D41" s="505" t="s">
        <v>31</v>
      </c>
      <c r="E41" s="569">
        <v>34</v>
      </c>
      <c r="F41" s="569">
        <v>395.84</v>
      </c>
      <c r="G41" s="569">
        <v>13458.63</v>
      </c>
      <c r="H41" s="505">
        <v>1077968</v>
      </c>
      <c r="I41" s="413"/>
      <c r="J41" s="503" t="s">
        <v>868</v>
      </c>
      <c r="K41" s="188"/>
      <c r="L41" s="188" t="s">
        <v>967</v>
      </c>
      <c r="M41" s="577" t="s">
        <v>1027</v>
      </c>
      <c r="N41" s="198" t="s">
        <v>1034</v>
      </c>
      <c r="O41" s="489" t="s">
        <v>912</v>
      </c>
      <c r="P41" s="499" t="s">
        <v>633</v>
      </c>
    </row>
    <row r="42" spans="1:16" s="500" customFormat="1" ht="75">
      <c r="A42" s="188">
        <v>16</v>
      </c>
      <c r="B42" s="572" t="s">
        <v>918</v>
      </c>
      <c r="C42" s="572" t="s">
        <v>924</v>
      </c>
      <c r="D42" s="505" t="s">
        <v>31</v>
      </c>
      <c r="E42" s="569">
        <v>24</v>
      </c>
      <c r="F42" s="569">
        <v>400.47</v>
      </c>
      <c r="G42" s="569">
        <v>9611.36</v>
      </c>
      <c r="H42" s="505">
        <v>1077968</v>
      </c>
      <c r="I42" s="413"/>
      <c r="J42" s="503" t="s">
        <v>868</v>
      </c>
      <c r="K42" s="188"/>
      <c r="L42" s="188" t="s">
        <v>967</v>
      </c>
      <c r="M42" s="577" t="s">
        <v>1027</v>
      </c>
      <c r="N42" s="198" t="s">
        <v>1034</v>
      </c>
      <c r="O42" s="489" t="s">
        <v>912</v>
      </c>
      <c r="P42" s="499" t="s">
        <v>633</v>
      </c>
    </row>
    <row r="43" spans="1:16" s="500" customFormat="1" ht="75">
      <c r="A43" s="188">
        <v>17</v>
      </c>
      <c r="B43" s="572" t="s">
        <v>918</v>
      </c>
      <c r="C43" s="572" t="s">
        <v>924</v>
      </c>
      <c r="D43" s="505" t="s">
        <v>31</v>
      </c>
      <c r="E43" s="569">
        <v>4</v>
      </c>
      <c r="F43" s="569">
        <v>395.84</v>
      </c>
      <c r="G43" s="569">
        <v>1583.36</v>
      </c>
      <c r="H43" s="505">
        <v>1077968</v>
      </c>
      <c r="I43" s="413"/>
      <c r="J43" s="503" t="s">
        <v>868</v>
      </c>
      <c r="K43" s="188"/>
      <c r="L43" s="188" t="s">
        <v>967</v>
      </c>
      <c r="M43" s="577" t="s">
        <v>1027</v>
      </c>
      <c r="N43" s="198" t="s">
        <v>1034</v>
      </c>
      <c r="O43" s="489" t="s">
        <v>912</v>
      </c>
      <c r="P43" s="499" t="s">
        <v>633</v>
      </c>
    </row>
    <row r="44" spans="1:16" s="500" customFormat="1" ht="75">
      <c r="A44" s="188">
        <v>18</v>
      </c>
      <c r="B44" s="572" t="s">
        <v>919</v>
      </c>
      <c r="C44" s="572" t="s">
        <v>925</v>
      </c>
      <c r="D44" s="505" t="s">
        <v>31</v>
      </c>
      <c r="E44" s="569">
        <v>21</v>
      </c>
      <c r="F44" s="569">
        <v>400.47</v>
      </c>
      <c r="G44" s="569">
        <v>8409.95</v>
      </c>
      <c r="H44" s="505">
        <v>1077969</v>
      </c>
      <c r="I44" s="413"/>
      <c r="J44" s="503" t="s">
        <v>868</v>
      </c>
      <c r="K44" s="188"/>
      <c r="L44" s="188" t="s">
        <v>967</v>
      </c>
      <c r="M44" s="577" t="s">
        <v>1027</v>
      </c>
      <c r="N44" s="198" t="s">
        <v>1034</v>
      </c>
      <c r="O44" s="489" t="s">
        <v>912</v>
      </c>
      <c r="P44" s="499" t="s">
        <v>633</v>
      </c>
    </row>
    <row r="45" spans="1:16" s="500" customFormat="1" ht="75">
      <c r="A45" s="188">
        <v>19</v>
      </c>
      <c r="B45" s="572" t="s">
        <v>919</v>
      </c>
      <c r="C45" s="572" t="s">
        <v>925</v>
      </c>
      <c r="D45" s="505" t="s">
        <v>31</v>
      </c>
      <c r="E45" s="569">
        <v>7</v>
      </c>
      <c r="F45" s="569">
        <v>489.38</v>
      </c>
      <c r="G45" s="569">
        <v>3425.64</v>
      </c>
      <c r="H45" s="505">
        <v>1077969</v>
      </c>
      <c r="I45" s="413"/>
      <c r="J45" s="503" t="s">
        <v>868</v>
      </c>
      <c r="K45" s="188"/>
      <c r="L45" s="188" t="s">
        <v>967</v>
      </c>
      <c r="M45" s="577" t="s">
        <v>1027</v>
      </c>
      <c r="N45" s="198" t="s">
        <v>1034</v>
      </c>
      <c r="O45" s="489" t="s">
        <v>912</v>
      </c>
      <c r="P45" s="499" t="s">
        <v>633</v>
      </c>
    </row>
    <row r="46" spans="1:16" s="500" customFormat="1" ht="75">
      <c r="A46" s="188">
        <v>20</v>
      </c>
      <c r="B46" s="572" t="s">
        <v>920</v>
      </c>
      <c r="C46" s="572" t="s">
        <v>926</v>
      </c>
      <c r="D46" s="505" t="s">
        <v>31</v>
      </c>
      <c r="E46" s="569">
        <v>5</v>
      </c>
      <c r="F46" s="569">
        <v>489.38</v>
      </c>
      <c r="G46" s="569">
        <v>2446.88</v>
      </c>
      <c r="H46" s="505">
        <v>1077971</v>
      </c>
      <c r="I46" s="413"/>
      <c r="J46" s="503" t="s">
        <v>868</v>
      </c>
      <c r="K46" s="188"/>
      <c r="L46" s="188" t="s">
        <v>967</v>
      </c>
      <c r="M46" s="577" t="s">
        <v>1027</v>
      </c>
      <c r="N46" s="198" t="s">
        <v>1034</v>
      </c>
      <c r="O46" s="489" t="s">
        <v>912</v>
      </c>
      <c r="P46" s="499" t="s">
        <v>633</v>
      </c>
    </row>
    <row r="47" spans="1:16" s="500" customFormat="1" ht="75">
      <c r="A47" s="188">
        <v>21</v>
      </c>
      <c r="B47" s="572" t="s">
        <v>921</v>
      </c>
      <c r="C47" s="572" t="s">
        <v>927</v>
      </c>
      <c r="D47" s="505" t="s">
        <v>31</v>
      </c>
      <c r="E47" s="569">
        <v>4</v>
      </c>
      <c r="F47" s="569">
        <v>489.38</v>
      </c>
      <c r="G47" s="569">
        <v>1957.51</v>
      </c>
      <c r="H47" s="505">
        <v>1077973</v>
      </c>
      <c r="I47" s="413"/>
      <c r="J47" s="503" t="s">
        <v>868</v>
      </c>
      <c r="K47" s="188"/>
      <c r="L47" s="188" t="s">
        <v>967</v>
      </c>
      <c r="M47" s="577" t="s">
        <v>1027</v>
      </c>
      <c r="N47" s="198" t="s">
        <v>1034</v>
      </c>
      <c r="O47" s="489" t="s">
        <v>912</v>
      </c>
      <c r="P47" s="499" t="s">
        <v>633</v>
      </c>
    </row>
    <row r="48" spans="1:16" s="500" customFormat="1" ht="75">
      <c r="A48" s="188">
        <v>22</v>
      </c>
      <c r="B48" s="572" t="s">
        <v>922</v>
      </c>
      <c r="C48" s="572" t="s">
        <v>928</v>
      </c>
      <c r="D48" s="505" t="s">
        <v>31</v>
      </c>
      <c r="E48" s="569">
        <v>9</v>
      </c>
      <c r="F48" s="569">
        <v>489.38</v>
      </c>
      <c r="G48" s="569">
        <v>4404.4</v>
      </c>
      <c r="H48" s="505">
        <v>1077977</v>
      </c>
      <c r="I48" s="413"/>
      <c r="J48" s="503" t="s">
        <v>868</v>
      </c>
      <c r="K48" s="188"/>
      <c r="L48" s="188" t="s">
        <v>967</v>
      </c>
      <c r="M48" s="577" t="s">
        <v>1027</v>
      </c>
      <c r="N48" s="198" t="s">
        <v>1034</v>
      </c>
      <c r="O48" s="489" t="s">
        <v>912</v>
      </c>
      <c r="P48" s="499" t="s">
        <v>633</v>
      </c>
    </row>
    <row r="49" spans="1:16" s="500" customFormat="1" ht="75">
      <c r="A49" s="188">
        <v>23</v>
      </c>
      <c r="B49" s="572" t="s">
        <v>930</v>
      </c>
      <c r="C49" s="572" t="s">
        <v>929</v>
      </c>
      <c r="D49" s="505" t="s">
        <v>31</v>
      </c>
      <c r="E49" s="569">
        <v>4</v>
      </c>
      <c r="F49" s="569" t="s">
        <v>931</v>
      </c>
      <c r="G49" s="569">
        <v>4610.16</v>
      </c>
      <c r="H49" s="505">
        <v>1316344</v>
      </c>
      <c r="I49" s="413"/>
      <c r="J49" s="503" t="s">
        <v>933</v>
      </c>
      <c r="K49" s="188"/>
      <c r="L49" s="188" t="s">
        <v>967</v>
      </c>
      <c r="M49" s="577" t="s">
        <v>1027</v>
      </c>
      <c r="N49" s="198" t="s">
        <v>1034</v>
      </c>
      <c r="O49" s="489" t="s">
        <v>912</v>
      </c>
      <c r="P49" s="499" t="s">
        <v>633</v>
      </c>
    </row>
    <row r="50" spans="1:16" s="500" customFormat="1" ht="75">
      <c r="A50" s="188">
        <v>24</v>
      </c>
      <c r="B50" s="572" t="s">
        <v>978</v>
      </c>
      <c r="C50" s="572" t="s">
        <v>977</v>
      </c>
      <c r="D50" s="505" t="s">
        <v>31</v>
      </c>
      <c r="E50" s="569">
        <v>1</v>
      </c>
      <c r="F50" s="569">
        <v>475.19</v>
      </c>
      <c r="G50" s="569">
        <v>475.19</v>
      </c>
      <c r="H50" s="505">
        <v>1085083</v>
      </c>
      <c r="I50" s="413"/>
      <c r="J50" s="503" t="s">
        <v>933</v>
      </c>
      <c r="K50" s="188"/>
      <c r="L50" s="188" t="s">
        <v>967</v>
      </c>
      <c r="M50" s="577" t="s">
        <v>1027</v>
      </c>
      <c r="N50" s="198" t="s">
        <v>1034</v>
      </c>
      <c r="O50" s="489" t="s">
        <v>912</v>
      </c>
      <c r="P50" s="499" t="s">
        <v>633</v>
      </c>
    </row>
    <row r="51" spans="1:16" s="500" customFormat="1" ht="75">
      <c r="A51" s="188">
        <v>25</v>
      </c>
      <c r="B51" s="572" t="s">
        <v>976</v>
      </c>
      <c r="C51" s="572" t="s">
        <v>975</v>
      </c>
      <c r="D51" s="505" t="s">
        <v>31</v>
      </c>
      <c r="E51" s="569">
        <v>4</v>
      </c>
      <c r="F51" s="569">
        <v>475.2</v>
      </c>
      <c r="G51" s="569">
        <v>1900.79</v>
      </c>
      <c r="H51" s="505">
        <v>1085080</v>
      </c>
      <c r="I51" s="413"/>
      <c r="J51" s="503" t="s">
        <v>933</v>
      </c>
      <c r="K51" s="188"/>
      <c r="L51" s="188" t="s">
        <v>967</v>
      </c>
      <c r="M51" s="577" t="s">
        <v>1027</v>
      </c>
      <c r="N51" s="198" t="s">
        <v>1034</v>
      </c>
      <c r="O51" s="489" t="s">
        <v>912</v>
      </c>
      <c r="P51" s="499" t="s">
        <v>633</v>
      </c>
    </row>
    <row r="52" spans="1:16" s="500" customFormat="1" ht="75">
      <c r="A52" s="188">
        <v>26</v>
      </c>
      <c r="B52" s="572" t="s">
        <v>974</v>
      </c>
      <c r="C52" s="572" t="s">
        <v>973</v>
      </c>
      <c r="D52" s="505" t="s">
        <v>31</v>
      </c>
      <c r="E52" s="569">
        <v>1</v>
      </c>
      <c r="F52" s="569">
        <v>475.19</v>
      </c>
      <c r="G52" s="569">
        <v>475.19</v>
      </c>
      <c r="H52" s="505">
        <v>1085075</v>
      </c>
      <c r="I52" s="413"/>
      <c r="J52" s="503" t="s">
        <v>933</v>
      </c>
      <c r="K52" s="188"/>
      <c r="L52" s="188" t="s">
        <v>967</v>
      </c>
      <c r="M52" s="577" t="s">
        <v>1027</v>
      </c>
      <c r="N52" s="198" t="s">
        <v>1034</v>
      </c>
      <c r="O52" s="489" t="s">
        <v>912</v>
      </c>
      <c r="P52" s="499" t="s">
        <v>633</v>
      </c>
    </row>
    <row r="53" spans="1:16" s="500" customFormat="1" ht="75">
      <c r="A53" s="188">
        <v>27</v>
      </c>
      <c r="B53" s="572" t="s">
        <v>972</v>
      </c>
      <c r="C53" s="572" t="s">
        <v>971</v>
      </c>
      <c r="D53" s="505" t="s">
        <v>31</v>
      </c>
      <c r="E53" s="569">
        <v>1</v>
      </c>
      <c r="F53" s="569">
        <v>1152.54</v>
      </c>
      <c r="G53" s="569">
        <v>1152.54</v>
      </c>
      <c r="H53" s="505">
        <v>1354720</v>
      </c>
      <c r="I53" s="413"/>
      <c r="J53" s="503" t="s">
        <v>933</v>
      </c>
      <c r="K53" s="188"/>
      <c r="L53" s="188" t="s">
        <v>967</v>
      </c>
      <c r="M53" s="577" t="s">
        <v>1027</v>
      </c>
      <c r="N53" s="198" t="s">
        <v>1034</v>
      </c>
      <c r="O53" s="489" t="s">
        <v>912</v>
      </c>
      <c r="P53" s="499" t="s">
        <v>633</v>
      </c>
    </row>
    <row r="54" spans="1:16" s="500" customFormat="1" ht="75">
      <c r="A54" s="188">
        <v>28</v>
      </c>
      <c r="B54" s="572" t="s">
        <v>970</v>
      </c>
      <c r="C54" s="572" t="s">
        <v>428</v>
      </c>
      <c r="D54" s="505" t="s">
        <v>31</v>
      </c>
      <c r="E54" s="569">
        <v>2</v>
      </c>
      <c r="F54" s="569">
        <v>428.66</v>
      </c>
      <c r="G54" s="569">
        <v>857.31</v>
      </c>
      <c r="H54" s="505">
        <v>1085131</v>
      </c>
      <c r="I54" s="413"/>
      <c r="J54" s="503" t="s">
        <v>933</v>
      </c>
      <c r="K54" s="188"/>
      <c r="L54" s="188" t="s">
        <v>967</v>
      </c>
      <c r="M54" s="577" t="s">
        <v>1027</v>
      </c>
      <c r="N54" s="198" t="s">
        <v>1034</v>
      </c>
      <c r="O54" s="489" t="s">
        <v>912</v>
      </c>
      <c r="P54" s="499" t="s">
        <v>633</v>
      </c>
    </row>
    <row r="55" spans="1:16" s="500" customFormat="1" ht="85.5" customHeight="1">
      <c r="A55" s="188">
        <v>29</v>
      </c>
      <c r="B55" s="572" t="s">
        <v>990</v>
      </c>
      <c r="C55" s="572" t="s">
        <v>991</v>
      </c>
      <c r="D55" s="505" t="s">
        <v>31</v>
      </c>
      <c r="E55" s="569">
        <v>1</v>
      </c>
      <c r="F55" s="569" t="s">
        <v>992</v>
      </c>
      <c r="G55" s="569">
        <v>188.37</v>
      </c>
      <c r="H55" s="505">
        <v>1489834</v>
      </c>
      <c r="I55" s="413"/>
      <c r="J55" s="503" t="s">
        <v>870</v>
      </c>
      <c r="K55" s="188"/>
      <c r="L55" s="188" t="s">
        <v>967</v>
      </c>
      <c r="M55" s="577" t="s">
        <v>1027</v>
      </c>
      <c r="N55" s="198" t="s">
        <v>1034</v>
      </c>
      <c r="O55" s="489" t="s">
        <v>1036</v>
      </c>
      <c r="P55" s="499" t="s">
        <v>633</v>
      </c>
    </row>
    <row r="56" spans="1:16" s="500" customFormat="1" ht="75">
      <c r="A56" s="188">
        <v>30</v>
      </c>
      <c r="B56" s="572" t="s">
        <v>989</v>
      </c>
      <c r="C56" s="572" t="s">
        <v>1012</v>
      </c>
      <c r="D56" s="505" t="s">
        <v>31</v>
      </c>
      <c r="E56" s="569">
        <v>7</v>
      </c>
      <c r="F56" s="569">
        <v>395.84</v>
      </c>
      <c r="G56" s="569">
        <v>2770.9</v>
      </c>
      <c r="H56" s="505">
        <v>1054488</v>
      </c>
      <c r="I56" s="413"/>
      <c r="J56" s="503" t="s">
        <v>870</v>
      </c>
      <c r="K56" s="188"/>
      <c r="L56" s="188" t="s">
        <v>967</v>
      </c>
      <c r="M56" s="578" t="s">
        <v>1027</v>
      </c>
      <c r="N56" s="198" t="s">
        <v>1034</v>
      </c>
      <c r="O56" s="198" t="s">
        <v>1015</v>
      </c>
      <c r="P56" s="494" t="s">
        <v>633</v>
      </c>
    </row>
    <row r="57" spans="1:16" s="500" customFormat="1" ht="75">
      <c r="A57" s="188">
        <v>31</v>
      </c>
      <c r="B57" s="572" t="s">
        <v>989</v>
      </c>
      <c r="C57" s="572" t="s">
        <v>1012</v>
      </c>
      <c r="D57" s="505" t="s">
        <v>31</v>
      </c>
      <c r="E57" s="569">
        <v>56</v>
      </c>
      <c r="F57" s="569">
        <v>395.84</v>
      </c>
      <c r="G57" s="569">
        <v>22167.15</v>
      </c>
      <c r="H57" s="505">
        <v>1054488</v>
      </c>
      <c r="I57" s="413"/>
      <c r="J57" s="503" t="s">
        <v>868</v>
      </c>
      <c r="K57" s="188"/>
      <c r="L57" s="505" t="s">
        <v>997</v>
      </c>
      <c r="M57" s="577" t="s">
        <v>1027</v>
      </c>
      <c r="N57" s="198" t="s">
        <v>1034</v>
      </c>
      <c r="O57" s="489" t="s">
        <v>1015</v>
      </c>
      <c r="P57" s="499" t="s">
        <v>633</v>
      </c>
    </row>
    <row r="58" spans="1:16" s="500" customFormat="1" ht="75">
      <c r="A58" s="188">
        <v>32</v>
      </c>
      <c r="B58" s="572" t="s">
        <v>969</v>
      </c>
      <c r="C58" s="572" t="s">
        <v>968</v>
      </c>
      <c r="D58" s="505" t="s">
        <v>68</v>
      </c>
      <c r="E58" s="569">
        <v>40</v>
      </c>
      <c r="F58" s="569">
        <v>11000</v>
      </c>
      <c r="G58" s="569">
        <v>44000</v>
      </c>
      <c r="H58" s="505">
        <v>9003155</v>
      </c>
      <c r="I58" s="413"/>
      <c r="J58" s="503" t="s">
        <v>937</v>
      </c>
      <c r="K58" s="188"/>
      <c r="L58" s="188" t="s">
        <v>967</v>
      </c>
      <c r="M58" s="577" t="s">
        <v>1027</v>
      </c>
      <c r="N58" s="198" t="s">
        <v>1034</v>
      </c>
      <c r="O58" s="187" t="s">
        <v>1016</v>
      </c>
      <c r="P58" s="499" t="s">
        <v>633</v>
      </c>
    </row>
    <row r="59" spans="1:16" s="500" customFormat="1" ht="72.75" customHeight="1">
      <c r="A59" s="188">
        <v>33</v>
      </c>
      <c r="B59" s="575" t="s">
        <v>984</v>
      </c>
      <c r="C59" s="198" t="s">
        <v>986</v>
      </c>
      <c r="D59" s="505" t="s">
        <v>68</v>
      </c>
      <c r="E59" s="195">
        <v>34</v>
      </c>
      <c r="F59" s="569">
        <v>47.18</v>
      </c>
      <c r="G59" s="571">
        <f>F59*E59</f>
        <v>1604.12</v>
      </c>
      <c r="H59" s="411">
        <v>1281473</v>
      </c>
      <c r="I59" s="413"/>
      <c r="J59" s="502" t="s">
        <v>144</v>
      </c>
      <c r="K59" s="188"/>
      <c r="L59" s="188" t="s">
        <v>967</v>
      </c>
      <c r="M59" s="577" t="s">
        <v>1027</v>
      </c>
      <c r="N59" s="198" t="s">
        <v>1034</v>
      </c>
      <c r="O59" s="187" t="s">
        <v>1021</v>
      </c>
      <c r="P59" s="499" t="s">
        <v>633</v>
      </c>
    </row>
    <row r="60" spans="1:16" s="500" customFormat="1" ht="72" customHeight="1">
      <c r="A60" s="188">
        <v>34</v>
      </c>
      <c r="B60" s="575" t="s">
        <v>985</v>
      </c>
      <c r="C60" s="198" t="s">
        <v>987</v>
      </c>
      <c r="D60" s="505" t="s">
        <v>68</v>
      </c>
      <c r="E60" s="195">
        <v>16</v>
      </c>
      <c r="F60" s="569">
        <v>47.18</v>
      </c>
      <c r="G60" s="571">
        <f>F60*E60</f>
        <v>754.88</v>
      </c>
      <c r="H60" s="411">
        <v>1214439</v>
      </c>
      <c r="I60" s="413"/>
      <c r="J60" s="502" t="s">
        <v>144</v>
      </c>
      <c r="K60" s="188"/>
      <c r="L60" s="188" t="s">
        <v>967</v>
      </c>
      <c r="M60" s="577" t="s">
        <v>1027</v>
      </c>
      <c r="N60" s="198" t="s">
        <v>1034</v>
      </c>
      <c r="O60" s="187" t="s">
        <v>1020</v>
      </c>
      <c r="P60" s="499" t="s">
        <v>633</v>
      </c>
    </row>
    <row r="61" spans="1:16" s="500" customFormat="1" ht="93" customHeight="1">
      <c r="A61" s="188">
        <v>35</v>
      </c>
      <c r="B61" s="575" t="s">
        <v>998</v>
      </c>
      <c r="C61" s="198" t="s">
        <v>999</v>
      </c>
      <c r="D61" s="505" t="s">
        <v>68</v>
      </c>
      <c r="E61" s="195">
        <v>300</v>
      </c>
      <c r="F61" s="569">
        <v>18.98</v>
      </c>
      <c r="G61" s="568">
        <v>5694</v>
      </c>
      <c r="H61" s="505">
        <v>1015033</v>
      </c>
      <c r="I61" s="413"/>
      <c r="J61" s="503" t="s">
        <v>937</v>
      </c>
      <c r="K61" s="188"/>
      <c r="L61" s="505" t="s">
        <v>994</v>
      </c>
      <c r="M61" s="578" t="s">
        <v>1027</v>
      </c>
      <c r="N61" s="198" t="s">
        <v>1034</v>
      </c>
      <c r="O61" s="187" t="s">
        <v>1016</v>
      </c>
      <c r="P61" s="494" t="s">
        <v>633</v>
      </c>
    </row>
    <row r="62" spans="1:16" s="500" customFormat="1" ht="80.25" customHeight="1">
      <c r="A62" s="188">
        <v>36</v>
      </c>
      <c r="B62" s="575" t="s">
        <v>1000</v>
      </c>
      <c r="C62" s="198" t="s">
        <v>1001</v>
      </c>
      <c r="D62" s="505" t="s">
        <v>31</v>
      </c>
      <c r="E62" s="195">
        <v>1</v>
      </c>
      <c r="F62" s="569">
        <v>759.78</v>
      </c>
      <c r="G62" s="568">
        <v>759.78</v>
      </c>
      <c r="H62" s="505">
        <v>1064842</v>
      </c>
      <c r="I62" s="413"/>
      <c r="J62" s="503" t="s">
        <v>937</v>
      </c>
      <c r="K62" s="188"/>
      <c r="L62" s="505" t="s">
        <v>994</v>
      </c>
      <c r="M62" s="577" t="s">
        <v>1027</v>
      </c>
      <c r="N62" s="198" t="s">
        <v>1034</v>
      </c>
      <c r="O62" s="187" t="s">
        <v>1016</v>
      </c>
      <c r="P62" s="499" t="s">
        <v>633</v>
      </c>
    </row>
    <row r="63" spans="1:16" s="500" customFormat="1" ht="78" customHeight="1">
      <c r="A63" s="188">
        <v>37</v>
      </c>
      <c r="B63" s="575" t="s">
        <v>1002</v>
      </c>
      <c r="C63" s="198" t="s">
        <v>1001</v>
      </c>
      <c r="D63" s="505" t="s">
        <v>31</v>
      </c>
      <c r="E63" s="195">
        <v>1</v>
      </c>
      <c r="F63" s="569">
        <v>116.23</v>
      </c>
      <c r="G63" s="568">
        <v>116.23</v>
      </c>
      <c r="H63" s="505">
        <v>1064842</v>
      </c>
      <c r="I63" s="413"/>
      <c r="J63" s="503" t="s">
        <v>936</v>
      </c>
      <c r="K63" s="188"/>
      <c r="L63" s="505" t="s">
        <v>994</v>
      </c>
      <c r="M63" s="577" t="s">
        <v>1027</v>
      </c>
      <c r="N63" s="198" t="s">
        <v>1034</v>
      </c>
      <c r="O63" s="187" t="s">
        <v>1016</v>
      </c>
      <c r="P63" s="499" t="s">
        <v>633</v>
      </c>
    </row>
    <row r="64" spans="1:16" s="500" customFormat="1" ht="118.5" customHeight="1">
      <c r="A64" s="188">
        <v>38</v>
      </c>
      <c r="B64" s="575" t="s">
        <v>1003</v>
      </c>
      <c r="C64" s="198" t="s">
        <v>1004</v>
      </c>
      <c r="D64" s="505" t="s">
        <v>31</v>
      </c>
      <c r="E64" s="195">
        <v>25</v>
      </c>
      <c r="F64" s="569">
        <v>93.12</v>
      </c>
      <c r="G64" s="568">
        <v>2327.88</v>
      </c>
      <c r="H64" s="505">
        <v>1024407</v>
      </c>
      <c r="I64" s="413"/>
      <c r="J64" s="503" t="s">
        <v>869</v>
      </c>
      <c r="K64" s="188" t="s">
        <v>163</v>
      </c>
      <c r="L64" s="505" t="s">
        <v>994</v>
      </c>
      <c r="M64" s="577" t="s">
        <v>1027</v>
      </c>
      <c r="N64" s="198" t="s">
        <v>1033</v>
      </c>
      <c r="O64" s="289" t="s">
        <v>1037</v>
      </c>
      <c r="P64" s="499" t="s">
        <v>633</v>
      </c>
    </row>
    <row r="65" spans="1:16" s="500" customFormat="1" ht="85.5" customHeight="1">
      <c r="A65" s="188">
        <v>39</v>
      </c>
      <c r="B65" s="575" t="s">
        <v>1014</v>
      </c>
      <c r="C65" s="198" t="s">
        <v>1013</v>
      </c>
      <c r="D65" s="505" t="s">
        <v>31</v>
      </c>
      <c r="E65" s="195">
        <v>18</v>
      </c>
      <c r="F65" s="569">
        <v>71.53</v>
      </c>
      <c r="G65" s="568">
        <v>1287.62</v>
      </c>
      <c r="H65" s="505">
        <v>1020389</v>
      </c>
      <c r="I65" s="413"/>
      <c r="J65" s="503" t="s">
        <v>869</v>
      </c>
      <c r="K65" s="188" t="s">
        <v>163</v>
      </c>
      <c r="L65" s="505" t="s">
        <v>997</v>
      </c>
      <c r="M65" s="577" t="s">
        <v>1027</v>
      </c>
      <c r="N65" s="198" t="s">
        <v>1034</v>
      </c>
      <c r="O65" s="289" t="s">
        <v>1017</v>
      </c>
      <c r="P65" s="499" t="s">
        <v>633</v>
      </c>
    </row>
    <row r="66" spans="1:16" ht="23.25">
      <c r="A66" s="350"/>
      <c r="B66" s="417"/>
      <c r="C66" s="418"/>
      <c r="D66" s="419"/>
      <c r="E66" s="420">
        <f>SUM(E27:E65)</f>
        <v>999</v>
      </c>
      <c r="F66" s="420"/>
      <c r="G66" s="495">
        <f>SUM(G27:G65)</f>
        <v>386402.69999999995</v>
      </c>
      <c r="H66" s="352"/>
      <c r="I66" s="352"/>
      <c r="J66" s="350"/>
      <c r="K66" s="350"/>
      <c r="L66" s="350"/>
      <c r="M66" s="422"/>
      <c r="N66" s="417"/>
      <c r="O66" s="496"/>
      <c r="P66" s="350"/>
    </row>
    <row r="67" spans="1:16" ht="22.5">
      <c r="A67" s="727" t="s">
        <v>28</v>
      </c>
      <c r="B67" s="727"/>
      <c r="C67" s="727"/>
      <c r="D67" s="215"/>
      <c r="E67" s="216"/>
      <c r="F67" s="217"/>
      <c r="G67" s="397"/>
      <c r="H67" s="324"/>
      <c r="I67" s="218"/>
      <c r="J67" s="219"/>
      <c r="K67" s="221"/>
      <c r="L67" s="221"/>
      <c r="M67" s="221"/>
      <c r="N67" s="221"/>
      <c r="O67" s="221"/>
      <c r="P67" s="221"/>
    </row>
    <row r="68" spans="1:16" ht="88.5" customHeight="1">
      <c r="A68" s="728" t="s">
        <v>1031</v>
      </c>
      <c r="B68" s="728"/>
      <c r="C68" s="728"/>
      <c r="D68" s="728"/>
      <c r="E68" s="728"/>
      <c r="F68" s="728"/>
      <c r="G68" s="728"/>
      <c r="H68" s="728"/>
      <c r="I68" s="728"/>
      <c r="J68" s="728"/>
      <c r="K68" s="728"/>
      <c r="L68" s="728"/>
      <c r="M68" s="728"/>
      <c r="N68" s="728"/>
      <c r="O68" s="728"/>
      <c r="P68" s="728"/>
    </row>
    <row r="69" spans="1:16" ht="23.25">
      <c r="A69" s="579"/>
      <c r="B69" s="579"/>
      <c r="C69" s="579"/>
      <c r="D69" s="579"/>
      <c r="E69" s="579"/>
      <c r="F69" s="579"/>
      <c r="G69" s="579"/>
      <c r="H69" s="579"/>
      <c r="I69" s="579"/>
      <c r="J69" s="579"/>
      <c r="K69" s="579"/>
      <c r="L69" s="579"/>
      <c r="M69" s="579"/>
      <c r="N69" s="579"/>
      <c r="O69" s="579"/>
      <c r="P69" s="579"/>
    </row>
    <row r="70" spans="1:16" ht="22.5">
      <c r="A70" s="729" t="s">
        <v>29</v>
      </c>
      <c r="B70" s="729"/>
      <c r="C70" s="376"/>
      <c r="D70" s="319"/>
      <c r="E70" s="716"/>
      <c r="F70" s="716"/>
      <c r="G70" s="716"/>
      <c r="H70" s="443"/>
      <c r="I70" s="375"/>
      <c r="J70" s="444"/>
      <c r="K70" s="375"/>
      <c r="L70" s="241"/>
      <c r="M70" s="319"/>
      <c r="N70" s="479"/>
      <c r="O70" s="478"/>
      <c r="P70" s="180"/>
    </row>
    <row r="71" spans="1:16" ht="20.25">
      <c r="A71" s="319"/>
      <c r="B71" s="319"/>
      <c r="C71" s="376"/>
      <c r="D71" s="319"/>
      <c r="E71" s="373"/>
      <c r="F71" s="373"/>
      <c r="G71" s="443"/>
      <c r="H71" s="443"/>
      <c r="I71" s="444"/>
      <c r="J71" s="444"/>
      <c r="K71" s="375"/>
      <c r="L71" s="241"/>
      <c r="M71" s="319"/>
      <c r="N71" s="479"/>
      <c r="O71" s="222"/>
      <c r="P71" s="478"/>
    </row>
    <row r="72" spans="1:16" ht="23.25">
      <c r="A72" s="319"/>
      <c r="B72" s="319"/>
      <c r="C72" s="376"/>
      <c r="D72" s="319"/>
      <c r="E72" s="723" t="str">
        <f>E14</f>
        <v>Начальник УМТО</v>
      </c>
      <c r="F72" s="723"/>
      <c r="G72" s="723"/>
      <c r="H72" s="319"/>
      <c r="I72" s="492"/>
      <c r="J72" s="241"/>
      <c r="K72" s="241"/>
      <c r="L72" s="241" t="str">
        <f>L14</f>
        <v>Д. А. Фатеев</v>
      </c>
      <c r="M72" s="319"/>
      <c r="N72" s="180"/>
      <c r="O72" s="222"/>
      <c r="P72" s="222"/>
    </row>
    <row r="73" spans="1:16" ht="23.25">
      <c r="A73" s="319"/>
      <c r="B73" s="319"/>
      <c r="C73" s="376"/>
      <c r="D73" s="319"/>
      <c r="E73" s="241"/>
      <c r="F73" s="241"/>
      <c r="G73" s="241"/>
      <c r="H73" s="319"/>
      <c r="I73" s="492"/>
      <c r="J73" s="241"/>
      <c r="K73" s="241"/>
      <c r="L73" s="241"/>
      <c r="M73" s="319"/>
      <c r="N73" s="180"/>
      <c r="O73" s="222"/>
      <c r="P73" s="222"/>
    </row>
    <row r="74" spans="1:16" ht="23.25">
      <c r="A74" s="319"/>
      <c r="B74" s="319"/>
      <c r="C74" s="376"/>
      <c r="D74" s="319"/>
      <c r="E74" s="723" t="s">
        <v>1023</v>
      </c>
      <c r="F74" s="748"/>
      <c r="G74" s="241"/>
      <c r="H74" s="319"/>
      <c r="I74" s="492"/>
      <c r="J74" s="241"/>
      <c r="K74" s="241"/>
      <c r="L74" s="241" t="s">
        <v>1024</v>
      </c>
      <c r="M74" s="319"/>
      <c r="N74" s="180"/>
      <c r="O74" s="222"/>
      <c r="P74" s="222"/>
    </row>
    <row r="75" spans="1:16" ht="20.25">
      <c r="A75" s="319"/>
      <c r="B75" s="319"/>
      <c r="C75" s="376"/>
      <c r="D75" s="319"/>
      <c r="E75" s="319"/>
      <c r="F75" s="319"/>
      <c r="G75" s="319"/>
      <c r="H75" s="319"/>
      <c r="I75" s="377"/>
      <c r="J75" s="319"/>
      <c r="K75" s="319"/>
      <c r="L75" s="319"/>
      <c r="M75" s="319"/>
      <c r="N75" s="250"/>
      <c r="O75" s="250"/>
      <c r="P75" s="250"/>
    </row>
    <row r="76" spans="1:16" ht="20.25">
      <c r="A76" s="319"/>
      <c r="B76" s="319"/>
      <c r="C76" s="376"/>
      <c r="D76" s="319"/>
      <c r="E76" s="722" t="str">
        <f>E18</f>
        <v>Начальник УПБОТиОС</v>
      </c>
      <c r="F76" s="722"/>
      <c r="G76" s="722"/>
      <c r="H76" s="319"/>
      <c r="I76" s="377"/>
      <c r="J76" s="319"/>
      <c r="K76" s="319"/>
      <c r="L76" s="319" t="str">
        <f>L18</f>
        <v>С. В. Кисляков</v>
      </c>
      <c r="M76" s="319"/>
      <c r="N76" s="250"/>
      <c r="O76" s="250"/>
      <c r="P76" s="250"/>
    </row>
    <row r="77" spans="1:16" ht="20.25">
      <c r="A77" s="319"/>
      <c r="B77" s="319"/>
      <c r="C77" s="376"/>
      <c r="D77" s="319"/>
      <c r="E77" s="319"/>
      <c r="F77" s="319"/>
      <c r="G77" s="319"/>
      <c r="H77" s="319"/>
      <c r="I77" s="377"/>
      <c r="J77" s="319"/>
      <c r="K77" s="319"/>
      <c r="L77" s="319"/>
      <c r="M77" s="319"/>
      <c r="N77" s="250"/>
      <c r="O77" s="250"/>
      <c r="P77" s="250"/>
    </row>
    <row r="78" spans="1:16" ht="20.25">
      <c r="A78" s="319"/>
      <c r="B78" s="319"/>
      <c r="C78" s="376"/>
      <c r="D78" s="319"/>
      <c r="E78" s="722" t="str">
        <f>E20</f>
        <v>Начальник ОР УМТО</v>
      </c>
      <c r="F78" s="722"/>
      <c r="G78" s="722"/>
      <c r="H78" s="319"/>
      <c r="I78" s="377"/>
      <c r="J78" s="319"/>
      <c r="K78" s="319"/>
      <c r="L78" s="319" t="str">
        <f>L20</f>
        <v>А. В. Куландина</v>
      </c>
      <c r="M78" s="319"/>
      <c r="N78" s="250"/>
      <c r="O78" s="250"/>
      <c r="P78" s="250"/>
    </row>
    <row r="79" spans="1:16" ht="20.25">
      <c r="A79" s="319"/>
      <c r="B79" s="319"/>
      <c r="C79" s="376"/>
      <c r="D79" s="319"/>
      <c r="E79" s="319"/>
      <c r="F79" s="319"/>
      <c r="G79" s="319"/>
      <c r="H79" s="319"/>
      <c r="J79" s="319"/>
      <c r="K79" s="319"/>
      <c r="L79" s="319"/>
      <c r="M79" s="319"/>
      <c r="N79" s="250"/>
      <c r="O79" s="250"/>
      <c r="P79" s="250"/>
    </row>
    <row r="80" spans="1:16" ht="26.25" customHeight="1">
      <c r="A80" s="319"/>
      <c r="B80" s="319"/>
      <c r="C80" s="376"/>
      <c r="D80" s="319"/>
      <c r="E80" s="722" t="str">
        <f>E22</f>
        <v>Начальник отдела охраны труда УПБОТиОС</v>
      </c>
      <c r="F80" s="722"/>
      <c r="G80" s="722"/>
      <c r="H80" s="319"/>
      <c r="J80" s="319"/>
      <c r="K80" s="319"/>
      <c r="L80" s="319" t="str">
        <f>L22</f>
        <v>Н. В. Бусыгина</v>
      </c>
      <c r="M80" s="319"/>
      <c r="N80" s="250"/>
      <c r="O80" s="250"/>
      <c r="P80" s="250"/>
    </row>
    <row r="81" spans="1:16" ht="20.25">
      <c r="A81" s="319"/>
      <c r="B81" s="319"/>
      <c r="C81" s="376"/>
      <c r="D81" s="319"/>
      <c r="E81" s="319"/>
      <c r="F81" s="319"/>
      <c r="G81" s="319"/>
      <c r="H81" s="319"/>
      <c r="J81" s="319"/>
      <c r="K81" s="319"/>
      <c r="L81" s="319"/>
      <c r="M81" s="319"/>
      <c r="N81" s="250"/>
      <c r="O81" s="250"/>
      <c r="P81" s="250"/>
    </row>
    <row r="84" spans="1:6" ht="18.75">
      <c r="A84" s="713" t="s">
        <v>829</v>
      </c>
      <c r="B84" s="713"/>
      <c r="C84" s="713"/>
      <c r="D84" s="713"/>
      <c r="E84" s="713"/>
      <c r="F84" s="713"/>
    </row>
    <row r="85" spans="1:6" ht="18.75">
      <c r="A85" s="713" t="s">
        <v>948</v>
      </c>
      <c r="B85" s="713"/>
      <c r="C85" s="713"/>
      <c r="D85" s="713"/>
      <c r="E85" s="713"/>
      <c r="F85" s="356"/>
    </row>
    <row r="90" ht="23.25">
      <c r="C90" s="493"/>
    </row>
    <row r="91" ht="23.25">
      <c r="C91" s="493"/>
    </row>
    <row r="92" ht="23.25">
      <c r="C92" s="493"/>
    </row>
    <row r="93" ht="23.25">
      <c r="C93" s="493"/>
    </row>
    <row r="94" ht="23.25">
      <c r="C94" s="493"/>
    </row>
  </sheetData>
  <sheetProtection/>
  <mergeCells count="41">
    <mergeCell ref="O3:P3"/>
    <mergeCell ref="O4:P4"/>
    <mergeCell ref="O6:P6"/>
    <mergeCell ref="O7:P7"/>
    <mergeCell ref="A8:P8"/>
    <mergeCell ref="A9:P9"/>
    <mergeCell ref="E18:F18"/>
    <mergeCell ref="E20:G20"/>
    <mergeCell ref="E22:G22"/>
    <mergeCell ref="A10:C10"/>
    <mergeCell ref="A12:B12"/>
    <mergeCell ref="E12:G12"/>
    <mergeCell ref="E14:G14"/>
    <mergeCell ref="E16:F16"/>
    <mergeCell ref="K24:K26"/>
    <mergeCell ref="L24:L26"/>
    <mergeCell ref="M24:M26"/>
    <mergeCell ref="G24:G26"/>
    <mergeCell ref="A24:A26"/>
    <mergeCell ref="B24:B26"/>
    <mergeCell ref="C24:C26"/>
    <mergeCell ref="D24:D26"/>
    <mergeCell ref="E24:E26"/>
    <mergeCell ref="F24:F26"/>
    <mergeCell ref="N24:N26"/>
    <mergeCell ref="O24:O26"/>
    <mergeCell ref="P24:P26"/>
    <mergeCell ref="A67:C67"/>
    <mergeCell ref="A68:P68"/>
    <mergeCell ref="A70:B70"/>
    <mergeCell ref="E70:G70"/>
    <mergeCell ref="H24:H26"/>
    <mergeCell ref="I24:I26"/>
    <mergeCell ref="J24:J26"/>
    <mergeCell ref="A84:F84"/>
    <mergeCell ref="A85:E85"/>
    <mergeCell ref="E78:G78"/>
    <mergeCell ref="E80:G80"/>
    <mergeCell ref="E72:G72"/>
    <mergeCell ref="E76:G76"/>
    <mergeCell ref="E74:F74"/>
  </mergeCells>
  <printOptions/>
  <pageMargins left="0.7" right="0.7" top="0.75" bottom="0.75" header="0.3" footer="0.3"/>
  <pageSetup fitToHeight="0" fitToWidth="1" horizontalDpi="600" verticalDpi="600" orientation="landscape" paperSize="9" scale="3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6"/>
  <sheetViews>
    <sheetView view="pageBreakPreview" zoomScale="59" zoomScaleNormal="55" zoomScaleSheetLayoutView="59" zoomScalePageLayoutView="0" workbookViewId="0" topLeftCell="A7">
      <selection activeCell="F34" sqref="F34"/>
    </sheetView>
  </sheetViews>
  <sheetFormatPr defaultColWidth="9.00390625" defaultRowHeight="12.75"/>
  <cols>
    <col min="1" max="1" width="5.875" style="252" customWidth="1"/>
    <col min="2" max="2" width="28.875" style="252" customWidth="1"/>
    <col min="3" max="3" width="37.75390625" style="365" customWidth="1"/>
    <col min="4" max="4" width="15.625" style="252" customWidth="1"/>
    <col min="5" max="5" width="14.75390625" style="252" customWidth="1"/>
    <col min="6" max="6" width="25.25390625" style="362" customWidth="1"/>
    <col min="7" max="7" width="24.625" style="362" customWidth="1"/>
    <col min="8" max="8" width="14.375" style="362" customWidth="1"/>
    <col min="9" max="9" width="15.125" style="399" customWidth="1"/>
    <col min="10" max="10" width="29.625" style="252" customWidth="1"/>
    <col min="11" max="11" width="18.75390625" style="252" customWidth="1"/>
    <col min="12" max="12" width="26.875" style="252" customWidth="1"/>
    <col min="13" max="13" width="22.25390625" style="252" customWidth="1"/>
    <col min="14" max="14" width="22.375" style="252" customWidth="1"/>
    <col min="15" max="15" width="34.75390625" style="252" customWidth="1"/>
    <col min="16" max="16" width="27.75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45" t="s">
        <v>140</v>
      </c>
      <c r="P3" s="745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45" t="s">
        <v>950</v>
      </c>
      <c r="P4" s="745"/>
    </row>
    <row r="5" spans="1:16" ht="27.75" customHeight="1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776" t="s">
        <v>2</v>
      </c>
      <c r="P5" s="776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21" t="s">
        <v>951</v>
      </c>
      <c r="P6" s="721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21" t="s">
        <v>895</v>
      </c>
      <c r="P7" s="721"/>
    </row>
    <row r="8" spans="1:16" ht="25.5">
      <c r="A8" s="746" t="s">
        <v>939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</row>
    <row r="9" spans="1:16" ht="26.25">
      <c r="A9" s="747" t="s">
        <v>940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</row>
    <row r="10" spans="1:16" s="545" customFormat="1" ht="33.75" customHeight="1">
      <c r="A10" s="777" t="s">
        <v>963</v>
      </c>
      <c r="B10" s="777"/>
      <c r="C10" s="777"/>
      <c r="D10" s="529"/>
      <c r="E10" s="529"/>
      <c r="F10" s="526"/>
      <c r="G10" s="526"/>
      <c r="H10" s="526"/>
      <c r="I10" s="527"/>
      <c r="J10" s="529"/>
      <c r="K10" s="529"/>
      <c r="L10" s="529"/>
      <c r="M10" s="529"/>
      <c r="N10" s="529"/>
      <c r="O10" s="529"/>
      <c r="P10" s="529"/>
    </row>
    <row r="11" spans="1:16" s="545" customFormat="1" ht="24.75" customHeight="1">
      <c r="A11" s="772" t="s">
        <v>5</v>
      </c>
      <c r="B11" s="772"/>
      <c r="C11" s="534" t="s">
        <v>6</v>
      </c>
      <c r="D11" s="529"/>
      <c r="E11" s="774" t="s">
        <v>959</v>
      </c>
      <c r="F11" s="774"/>
      <c r="G11" s="774"/>
      <c r="H11" s="526"/>
      <c r="I11" s="527"/>
      <c r="J11" s="528"/>
      <c r="K11" s="529"/>
      <c r="L11" s="530"/>
      <c r="M11" s="529"/>
      <c r="N11" s="529"/>
      <c r="O11" s="529"/>
      <c r="P11" s="529"/>
    </row>
    <row r="12" spans="1:16" s="545" customFormat="1" ht="24.75" customHeight="1">
      <c r="A12" s="772"/>
      <c r="B12" s="772"/>
      <c r="C12" s="525"/>
      <c r="D12" s="525"/>
      <c r="E12" s="775"/>
      <c r="F12" s="775"/>
      <c r="G12" s="775"/>
      <c r="H12" s="525"/>
      <c r="I12" s="531"/>
      <c r="J12" s="532"/>
      <c r="K12" s="525"/>
      <c r="L12" s="530" t="s">
        <v>952</v>
      </c>
      <c r="M12" s="525"/>
      <c r="N12" s="525"/>
      <c r="O12" s="525"/>
      <c r="P12" s="525"/>
    </row>
    <row r="13" spans="1:16" s="545" customFormat="1" ht="15" customHeight="1">
      <c r="A13" s="524"/>
      <c r="B13" s="524"/>
      <c r="C13" s="525"/>
      <c r="D13" s="525"/>
      <c r="E13" s="533"/>
      <c r="F13" s="533"/>
      <c r="G13" s="533"/>
      <c r="H13" s="525"/>
      <c r="I13" s="531"/>
      <c r="J13" s="532"/>
      <c r="K13" s="525"/>
      <c r="L13" s="525"/>
      <c r="M13" s="525"/>
      <c r="N13" s="525"/>
      <c r="O13" s="525"/>
      <c r="P13" s="525"/>
    </row>
    <row r="14" spans="1:16" s="545" customFormat="1" ht="23.25">
      <c r="A14" s="525"/>
      <c r="B14" s="525"/>
      <c r="C14" s="525" t="s">
        <v>8</v>
      </c>
      <c r="D14" s="525"/>
      <c r="E14" s="770" t="s">
        <v>792</v>
      </c>
      <c r="F14" s="770"/>
      <c r="G14" s="770"/>
      <c r="H14" s="525"/>
      <c r="I14" s="531"/>
      <c r="J14" s="532"/>
      <c r="K14" s="525"/>
      <c r="L14" s="770" t="s">
        <v>960</v>
      </c>
      <c r="M14" s="770"/>
      <c r="N14" s="525"/>
      <c r="O14" s="525"/>
      <c r="P14" s="525"/>
    </row>
    <row r="15" spans="1:16" s="545" customFormat="1" ht="15.75" customHeight="1">
      <c r="A15" s="525"/>
      <c r="B15" s="525"/>
      <c r="C15" s="525"/>
      <c r="D15" s="525"/>
      <c r="E15" s="525"/>
      <c r="F15" s="525"/>
      <c r="G15" s="525"/>
      <c r="H15" s="525"/>
      <c r="I15" s="531"/>
      <c r="J15" s="532"/>
      <c r="K15" s="525"/>
      <c r="L15" s="525"/>
      <c r="M15" s="525"/>
      <c r="N15" s="525"/>
      <c r="O15" s="525"/>
      <c r="P15" s="525"/>
    </row>
    <row r="16" spans="1:16" s="545" customFormat="1" ht="20.25" customHeight="1">
      <c r="A16" s="525"/>
      <c r="B16" s="525"/>
      <c r="C16" s="525"/>
      <c r="D16" s="525"/>
      <c r="E16" s="770" t="s">
        <v>7</v>
      </c>
      <c r="F16" s="771"/>
      <c r="G16" s="525"/>
      <c r="H16" s="525"/>
      <c r="I16" s="531"/>
      <c r="J16" s="532"/>
      <c r="K16" s="525"/>
      <c r="L16" s="770" t="s">
        <v>812</v>
      </c>
      <c r="M16" s="770"/>
      <c r="N16" s="525"/>
      <c r="O16" s="525"/>
      <c r="P16" s="525"/>
    </row>
    <row r="17" spans="1:16" s="545" customFormat="1" ht="14.25" customHeight="1">
      <c r="A17" s="525"/>
      <c r="B17" s="525"/>
      <c r="C17" s="525"/>
      <c r="D17" s="525"/>
      <c r="E17" s="525"/>
      <c r="F17" s="525"/>
      <c r="G17" s="525"/>
      <c r="H17" s="525"/>
      <c r="I17" s="531"/>
      <c r="J17" s="532"/>
      <c r="K17" s="525"/>
      <c r="L17" s="525"/>
      <c r="M17" s="525"/>
      <c r="N17" s="525"/>
      <c r="O17" s="525"/>
      <c r="P17" s="525"/>
    </row>
    <row r="18" spans="1:16" s="545" customFormat="1" ht="23.25">
      <c r="A18" s="525"/>
      <c r="B18" s="525"/>
      <c r="C18" s="525"/>
      <c r="D18" s="525"/>
      <c r="E18" s="772" t="s">
        <v>791</v>
      </c>
      <c r="F18" s="772"/>
      <c r="G18" s="772"/>
      <c r="H18" s="534"/>
      <c r="I18" s="535"/>
      <c r="J18" s="534"/>
      <c r="K18" s="534"/>
      <c r="L18" s="534" t="s">
        <v>953</v>
      </c>
      <c r="M18" s="525"/>
      <c r="N18" s="525"/>
      <c r="O18" s="525"/>
      <c r="P18" s="525"/>
    </row>
    <row r="19" spans="1:16" s="545" customFormat="1" ht="14.25" customHeight="1">
      <c r="A19" s="525"/>
      <c r="B19" s="525"/>
      <c r="C19" s="525"/>
      <c r="D19" s="525"/>
      <c r="E19" s="525"/>
      <c r="F19" s="525"/>
      <c r="G19" s="525"/>
      <c r="H19" s="525"/>
      <c r="I19" s="531"/>
      <c r="J19" s="534"/>
      <c r="K19" s="525"/>
      <c r="L19" s="525"/>
      <c r="M19" s="525"/>
      <c r="N19" s="525"/>
      <c r="O19" s="525"/>
      <c r="P19" s="525"/>
    </row>
    <row r="20" spans="1:16" s="545" customFormat="1" ht="23.25">
      <c r="A20" s="525"/>
      <c r="B20" s="525"/>
      <c r="C20" s="525"/>
      <c r="D20" s="525"/>
      <c r="E20" s="770" t="s">
        <v>589</v>
      </c>
      <c r="F20" s="770"/>
      <c r="G20" s="770"/>
      <c r="H20" s="525"/>
      <c r="I20" s="531"/>
      <c r="J20" s="532"/>
      <c r="K20" s="525"/>
      <c r="L20" s="525" t="s">
        <v>827</v>
      </c>
      <c r="M20" s="525"/>
      <c r="N20" s="525"/>
      <c r="O20" s="525"/>
      <c r="P20" s="525"/>
    </row>
    <row r="21" spans="1:16" s="545" customFormat="1" ht="13.5" customHeight="1">
      <c r="A21" s="525"/>
      <c r="B21" s="525"/>
      <c r="C21" s="525"/>
      <c r="D21" s="525"/>
      <c r="E21" s="525"/>
      <c r="F21" s="525"/>
      <c r="G21" s="525"/>
      <c r="H21" s="525"/>
      <c r="I21" s="531"/>
      <c r="J21" s="534"/>
      <c r="K21" s="525"/>
      <c r="L21" s="525"/>
      <c r="M21" s="525"/>
      <c r="N21" s="525"/>
      <c r="O21" s="525"/>
      <c r="P21" s="525"/>
    </row>
    <row r="22" spans="1:16" s="545" customFormat="1" ht="23.25">
      <c r="A22" s="525"/>
      <c r="B22" s="525"/>
      <c r="C22" s="525"/>
      <c r="D22" s="525"/>
      <c r="E22" s="770" t="s">
        <v>472</v>
      </c>
      <c r="F22" s="770"/>
      <c r="G22" s="770"/>
      <c r="H22" s="525"/>
      <c r="I22" s="531"/>
      <c r="J22" s="534"/>
      <c r="K22" s="525"/>
      <c r="L22" s="525" t="s">
        <v>949</v>
      </c>
      <c r="M22" s="525"/>
      <c r="N22" s="525"/>
      <c r="O22" s="525"/>
      <c r="P22" s="525"/>
    </row>
    <row r="23" spans="1:16" s="545" customFormat="1" ht="13.5" customHeight="1">
      <c r="A23" s="525"/>
      <c r="B23" s="525"/>
      <c r="C23" s="525"/>
      <c r="D23" s="525"/>
      <c r="E23" s="525"/>
      <c r="F23" s="525"/>
      <c r="G23" s="525"/>
      <c r="H23" s="525"/>
      <c r="I23" s="531"/>
      <c r="J23" s="534"/>
      <c r="K23" s="525"/>
      <c r="L23" s="525"/>
      <c r="M23" s="525"/>
      <c r="N23" s="525"/>
      <c r="O23" s="525"/>
      <c r="P23" s="525"/>
    </row>
    <row r="24" spans="1:16" s="545" customFormat="1" ht="23.25">
      <c r="A24" s="525"/>
      <c r="B24" s="525"/>
      <c r="C24" s="525"/>
      <c r="D24" s="525"/>
      <c r="E24" s="770" t="s">
        <v>961</v>
      </c>
      <c r="F24" s="770"/>
      <c r="G24" s="770"/>
      <c r="H24" s="770"/>
      <c r="I24" s="770"/>
      <c r="J24" s="534"/>
      <c r="K24" s="525"/>
      <c r="L24" s="525" t="s">
        <v>954</v>
      </c>
      <c r="M24" s="525"/>
      <c r="N24" s="525"/>
      <c r="O24" s="525"/>
      <c r="P24" s="525"/>
    </row>
    <row r="25" spans="1:16" s="545" customFormat="1" ht="12" customHeight="1">
      <c r="A25" s="525"/>
      <c r="B25" s="525"/>
      <c r="C25" s="525"/>
      <c r="D25" s="525"/>
      <c r="E25" s="525"/>
      <c r="F25" s="525"/>
      <c r="G25" s="525"/>
      <c r="H25" s="525"/>
      <c r="I25" s="531"/>
      <c r="J25" s="534"/>
      <c r="K25" s="525"/>
      <c r="L25" s="525"/>
      <c r="M25" s="525"/>
      <c r="N25" s="525"/>
      <c r="O25" s="525"/>
      <c r="P25" s="525"/>
    </row>
    <row r="26" spans="1:16" s="545" customFormat="1" ht="23.25">
      <c r="A26" s="525"/>
      <c r="B26" s="525"/>
      <c r="C26" s="525"/>
      <c r="D26" s="525"/>
      <c r="E26" s="770" t="s">
        <v>508</v>
      </c>
      <c r="F26" s="770"/>
      <c r="G26" s="770"/>
      <c r="H26" s="525"/>
      <c r="I26" s="531"/>
      <c r="J26" s="532"/>
      <c r="K26" s="525"/>
      <c r="L26" s="525" t="s">
        <v>758</v>
      </c>
      <c r="M26" s="525"/>
      <c r="N26" s="525"/>
      <c r="O26" s="525"/>
      <c r="P26" s="525"/>
    </row>
    <row r="27" spans="1:16" ht="20.25">
      <c r="A27" s="373"/>
      <c r="B27" s="373"/>
      <c r="C27" s="373"/>
      <c r="D27" s="373"/>
      <c r="E27" s="373"/>
      <c r="F27" s="373"/>
      <c r="G27" s="373"/>
      <c r="H27" s="373"/>
      <c r="I27" s="409"/>
      <c r="J27" s="371"/>
      <c r="K27" s="373"/>
      <c r="L27" s="373"/>
      <c r="M27" s="370"/>
      <c r="N27" s="370"/>
      <c r="O27" s="370"/>
      <c r="P27" s="370"/>
    </row>
    <row r="28" spans="1:16" ht="7.5" customHeight="1" thickBot="1">
      <c r="A28" s="244"/>
      <c r="B28" s="180"/>
      <c r="C28" s="357"/>
      <c r="D28" s="180"/>
      <c r="E28" s="180"/>
      <c r="F28" s="358"/>
      <c r="G28" s="358"/>
      <c r="H28" s="358"/>
      <c r="I28" s="359"/>
      <c r="J28" s="361"/>
      <c r="K28" s="180"/>
      <c r="L28" s="180"/>
      <c r="M28" s="244"/>
      <c r="N28" s="244"/>
      <c r="O28" s="244"/>
      <c r="P28" s="244"/>
    </row>
    <row r="29" spans="1:16" s="186" customFormat="1" ht="18.75">
      <c r="A29" s="761" t="s">
        <v>12</v>
      </c>
      <c r="B29" s="749" t="s">
        <v>13</v>
      </c>
      <c r="C29" s="764" t="s">
        <v>14</v>
      </c>
      <c r="D29" s="749" t="s">
        <v>15</v>
      </c>
      <c r="E29" s="749" t="s">
        <v>16</v>
      </c>
      <c r="F29" s="758" t="s">
        <v>628</v>
      </c>
      <c r="G29" s="758" t="s">
        <v>491</v>
      </c>
      <c r="H29" s="752" t="s">
        <v>525</v>
      </c>
      <c r="I29" s="755" t="s">
        <v>17</v>
      </c>
      <c r="J29" s="749" t="s">
        <v>962</v>
      </c>
      <c r="K29" s="749" t="s">
        <v>19</v>
      </c>
      <c r="L29" s="749" t="s">
        <v>20</v>
      </c>
      <c r="M29" s="749" t="s">
        <v>21</v>
      </c>
      <c r="N29" s="749" t="s">
        <v>945</v>
      </c>
      <c r="O29" s="749" t="s">
        <v>23</v>
      </c>
      <c r="P29" s="749" t="s">
        <v>24</v>
      </c>
    </row>
    <row r="30" spans="1:16" s="186" customFormat="1" ht="18.75">
      <c r="A30" s="762"/>
      <c r="B30" s="750"/>
      <c r="C30" s="765"/>
      <c r="D30" s="750"/>
      <c r="E30" s="750"/>
      <c r="F30" s="759"/>
      <c r="G30" s="759"/>
      <c r="H30" s="753"/>
      <c r="I30" s="756"/>
      <c r="J30" s="750"/>
      <c r="K30" s="750"/>
      <c r="L30" s="750"/>
      <c r="M30" s="750"/>
      <c r="N30" s="750"/>
      <c r="O30" s="750"/>
      <c r="P30" s="750"/>
    </row>
    <row r="31" spans="1:16" s="186" customFormat="1" ht="18.75" customHeight="1" thickBot="1">
      <c r="A31" s="763"/>
      <c r="B31" s="751"/>
      <c r="C31" s="766"/>
      <c r="D31" s="751"/>
      <c r="E31" s="751"/>
      <c r="F31" s="760"/>
      <c r="G31" s="760"/>
      <c r="H31" s="754"/>
      <c r="I31" s="757"/>
      <c r="J31" s="751"/>
      <c r="K31" s="751"/>
      <c r="L31" s="751"/>
      <c r="M31" s="751"/>
      <c r="N31" s="751"/>
      <c r="O31" s="773"/>
      <c r="P31" s="751"/>
    </row>
    <row r="32" spans="1:16" s="174" customFormat="1" ht="81" customHeight="1">
      <c r="A32" s="188">
        <v>1</v>
      </c>
      <c r="B32" s="445" t="s">
        <v>941</v>
      </c>
      <c r="C32" s="563" t="s">
        <v>964</v>
      </c>
      <c r="D32" s="564" t="s">
        <v>49</v>
      </c>
      <c r="E32" s="565">
        <v>27.74</v>
      </c>
      <c r="F32" s="566" t="s">
        <v>1054</v>
      </c>
      <c r="G32" s="567">
        <v>2701516.05</v>
      </c>
      <c r="H32" s="564">
        <v>1394817</v>
      </c>
      <c r="I32" s="465"/>
      <c r="J32" s="466" t="s">
        <v>933</v>
      </c>
      <c r="K32" s="467"/>
      <c r="L32" s="467" t="s">
        <v>942</v>
      </c>
      <c r="M32" s="507" t="s">
        <v>605</v>
      </c>
      <c r="N32" s="469" t="s">
        <v>946</v>
      </c>
      <c r="O32" s="562" t="s">
        <v>955</v>
      </c>
      <c r="P32" s="455" t="s">
        <v>956</v>
      </c>
    </row>
    <row r="33" spans="1:16" s="174" customFormat="1" ht="77.25" customHeight="1">
      <c r="A33" s="188">
        <v>2</v>
      </c>
      <c r="B33" s="445" t="s">
        <v>941</v>
      </c>
      <c r="C33" s="563" t="s">
        <v>965</v>
      </c>
      <c r="D33" s="564" t="s">
        <v>49</v>
      </c>
      <c r="E33" s="565">
        <v>71.19</v>
      </c>
      <c r="F33" s="566">
        <v>97067.12</v>
      </c>
      <c r="G33" s="567">
        <v>6909917</v>
      </c>
      <c r="H33" s="564">
        <v>1394817</v>
      </c>
      <c r="I33" s="465"/>
      <c r="J33" s="466" t="s">
        <v>933</v>
      </c>
      <c r="K33" s="467"/>
      <c r="L33" s="467" t="s">
        <v>942</v>
      </c>
      <c r="M33" s="507" t="s">
        <v>605</v>
      </c>
      <c r="N33" s="469" t="s">
        <v>946</v>
      </c>
      <c r="O33" s="454" t="s">
        <v>955</v>
      </c>
      <c r="P33" s="455" t="s">
        <v>956</v>
      </c>
    </row>
    <row r="34" spans="1:16" ht="73.5" customHeight="1">
      <c r="A34" s="188">
        <v>3</v>
      </c>
      <c r="B34" s="518" t="s">
        <v>943</v>
      </c>
      <c r="C34" s="520" t="s">
        <v>944</v>
      </c>
      <c r="D34" s="519" t="s">
        <v>66</v>
      </c>
      <c r="E34" s="523">
        <v>2</v>
      </c>
      <c r="F34" s="559">
        <v>6204203.12</v>
      </c>
      <c r="G34" s="560">
        <v>12408406.24</v>
      </c>
      <c r="H34" s="521">
        <v>1115896</v>
      </c>
      <c r="I34" s="451"/>
      <c r="J34" s="452" t="s">
        <v>933</v>
      </c>
      <c r="K34" s="416"/>
      <c r="L34" s="416" t="s">
        <v>942</v>
      </c>
      <c r="M34" s="506" t="s">
        <v>605</v>
      </c>
      <c r="N34" s="198" t="s">
        <v>946</v>
      </c>
      <c r="O34" s="454" t="s">
        <v>955</v>
      </c>
      <c r="P34" s="455" t="s">
        <v>956</v>
      </c>
    </row>
    <row r="35" spans="1:16" ht="21" thickBot="1">
      <c r="A35" s="508"/>
      <c r="B35" s="509"/>
      <c r="C35" s="510"/>
      <c r="D35" s="511"/>
      <c r="E35" s="554">
        <f>SUM(E32:E34)</f>
        <v>100.92999999999999</v>
      </c>
      <c r="F35" s="555"/>
      <c r="G35" s="556">
        <f>SUM(G32:G34)</f>
        <v>22019839.29</v>
      </c>
      <c r="H35" s="513"/>
      <c r="I35" s="514"/>
      <c r="J35" s="512"/>
      <c r="K35" s="512"/>
      <c r="L35" s="512"/>
      <c r="M35" s="515"/>
      <c r="N35" s="509"/>
      <c r="O35" s="516"/>
      <c r="P35" s="517"/>
    </row>
    <row r="36" spans="1:16" ht="22.5">
      <c r="A36" s="727" t="s">
        <v>28</v>
      </c>
      <c r="B36" s="727"/>
      <c r="C36" s="727"/>
      <c r="D36" s="215"/>
      <c r="E36" s="216"/>
      <c r="F36" s="217"/>
      <c r="G36" s="397"/>
      <c r="H36" s="324"/>
      <c r="I36" s="218"/>
      <c r="J36" s="219"/>
      <c r="K36" s="221"/>
      <c r="L36" s="221"/>
      <c r="M36" s="221"/>
      <c r="N36" s="221"/>
      <c r="O36" s="221"/>
      <c r="P36" s="221"/>
    </row>
    <row r="37" spans="1:16" ht="61.5" customHeight="1">
      <c r="A37" s="728" t="s">
        <v>966</v>
      </c>
      <c r="B37" s="728"/>
      <c r="C37" s="728"/>
      <c r="D37" s="728"/>
      <c r="E37" s="728"/>
      <c r="F37" s="728"/>
      <c r="G37" s="728"/>
      <c r="H37" s="728"/>
      <c r="I37" s="728"/>
      <c r="J37" s="728"/>
      <c r="K37" s="728"/>
      <c r="L37" s="728"/>
      <c r="M37" s="728"/>
      <c r="N37" s="728"/>
      <c r="O37" s="728"/>
      <c r="P37" s="728"/>
    </row>
    <row r="38" spans="1:16" ht="18.75">
      <c r="A38" s="180"/>
      <c r="B38" s="180"/>
      <c r="C38" s="357"/>
      <c r="D38" s="180"/>
      <c r="E38" s="180"/>
      <c r="F38" s="358"/>
      <c r="G38" s="358"/>
      <c r="H38" s="358"/>
      <c r="I38" s="180"/>
      <c r="J38" s="180"/>
      <c r="K38" s="180"/>
      <c r="L38" s="180"/>
      <c r="M38" s="180"/>
      <c r="N38" s="180"/>
      <c r="O38" s="180"/>
      <c r="P38" s="180"/>
    </row>
    <row r="39" spans="1:16" s="545" customFormat="1" ht="23.25">
      <c r="A39" s="729" t="s">
        <v>29</v>
      </c>
      <c r="B39" s="729"/>
      <c r="C39" s="534"/>
      <c r="D39" s="530"/>
      <c r="E39" s="770"/>
      <c r="F39" s="770"/>
      <c r="G39" s="770"/>
      <c r="H39" s="546"/>
      <c r="I39" s="526"/>
      <c r="J39" s="547"/>
      <c r="K39" s="526"/>
      <c r="L39" s="529"/>
      <c r="M39" s="530"/>
      <c r="N39" s="548"/>
      <c r="O39" s="549"/>
      <c r="P39" s="529"/>
    </row>
    <row r="40" spans="1:16" s="545" customFormat="1" ht="23.25">
      <c r="A40" s="530"/>
      <c r="B40" s="530"/>
      <c r="C40" s="534"/>
      <c r="D40" s="530"/>
      <c r="E40" s="525"/>
      <c r="F40" s="525"/>
      <c r="G40" s="546"/>
      <c r="H40" s="546"/>
      <c r="I40" s="547"/>
      <c r="J40" s="547"/>
      <c r="K40" s="526"/>
      <c r="L40" s="529"/>
      <c r="M40" s="530"/>
      <c r="N40" s="548"/>
      <c r="O40" s="530"/>
      <c r="P40" s="549"/>
    </row>
    <row r="41" spans="1:16" s="545" customFormat="1" ht="23.25">
      <c r="A41" s="530"/>
      <c r="B41" s="530"/>
      <c r="C41" s="534"/>
      <c r="D41" s="530"/>
      <c r="E41" s="768" t="str">
        <f>E14</f>
        <v>Главный механик</v>
      </c>
      <c r="F41" s="768"/>
      <c r="G41" s="768"/>
      <c r="H41" s="530"/>
      <c r="I41" s="529"/>
      <c r="J41" s="529"/>
      <c r="K41" s="529"/>
      <c r="L41" s="529" t="str">
        <f>L14</f>
        <v>О. Н. Демченко</v>
      </c>
      <c r="M41" s="530"/>
      <c r="N41" s="529"/>
      <c r="O41" s="530"/>
      <c r="P41" s="530"/>
    </row>
    <row r="42" spans="1:16" s="545" customFormat="1" ht="18" customHeight="1">
      <c r="A42" s="530"/>
      <c r="B42" s="530"/>
      <c r="C42" s="534"/>
      <c r="D42" s="530"/>
      <c r="E42" s="529"/>
      <c r="F42" s="529"/>
      <c r="G42" s="530"/>
      <c r="H42" s="530"/>
      <c r="I42" s="529"/>
      <c r="J42" s="529"/>
      <c r="K42" s="529"/>
      <c r="L42" s="529"/>
      <c r="M42" s="530"/>
      <c r="N42" s="529"/>
      <c r="O42" s="530"/>
      <c r="P42" s="530"/>
    </row>
    <row r="43" spans="1:16" s="545" customFormat="1" ht="20.25" customHeight="1">
      <c r="A43" s="530"/>
      <c r="B43" s="530"/>
      <c r="C43" s="534"/>
      <c r="D43" s="530"/>
      <c r="E43" s="770" t="s">
        <v>7</v>
      </c>
      <c r="F43" s="771"/>
      <c r="G43" s="530"/>
      <c r="H43" s="530"/>
      <c r="I43" s="529"/>
      <c r="J43" s="529"/>
      <c r="K43" s="529"/>
      <c r="L43" s="770" t="str">
        <f>L16</f>
        <v>Д. А. Фатеев</v>
      </c>
      <c r="M43" s="770"/>
      <c r="N43" s="529"/>
      <c r="O43" s="530"/>
      <c r="P43" s="530"/>
    </row>
    <row r="44" spans="1:16" s="545" customFormat="1" ht="15.75" customHeight="1">
      <c r="A44" s="530"/>
      <c r="B44" s="530"/>
      <c r="C44" s="534"/>
      <c r="D44" s="530"/>
      <c r="E44" s="529"/>
      <c r="F44" s="529"/>
      <c r="G44" s="530"/>
      <c r="H44" s="530"/>
      <c r="I44" s="529"/>
      <c r="J44" s="529"/>
      <c r="K44" s="529"/>
      <c r="L44" s="529"/>
      <c r="M44" s="530"/>
      <c r="N44" s="529"/>
      <c r="O44" s="530"/>
      <c r="P44" s="530"/>
    </row>
    <row r="45" spans="1:16" s="545" customFormat="1" ht="23.25">
      <c r="A45" s="530"/>
      <c r="B45" s="530"/>
      <c r="C45" s="534"/>
      <c r="D45" s="530"/>
      <c r="E45" s="769" t="str">
        <f>E18</f>
        <v>Начальник УКС</v>
      </c>
      <c r="F45" s="769"/>
      <c r="G45" s="769"/>
      <c r="H45" s="529"/>
      <c r="I45" s="530"/>
      <c r="J45" s="530"/>
      <c r="K45" s="530"/>
      <c r="L45" s="529" t="str">
        <f>L18</f>
        <v>С. И. Асланов</v>
      </c>
      <c r="M45" s="530"/>
      <c r="N45" s="530"/>
      <c r="O45" s="530"/>
      <c r="P45" s="530"/>
    </row>
    <row r="46" spans="1:16" s="545" customFormat="1" ht="15.75" customHeight="1">
      <c r="A46" s="530"/>
      <c r="B46" s="530"/>
      <c r="C46" s="534"/>
      <c r="D46" s="530"/>
      <c r="E46" s="530"/>
      <c r="F46" s="530"/>
      <c r="G46" s="530"/>
      <c r="H46" s="530"/>
      <c r="I46" s="550"/>
      <c r="J46" s="530"/>
      <c r="K46" s="530"/>
      <c r="L46" s="530"/>
      <c r="M46" s="530"/>
      <c r="N46" s="530"/>
      <c r="O46" s="530"/>
      <c r="P46" s="530"/>
    </row>
    <row r="47" spans="1:16" s="545" customFormat="1" ht="23.25">
      <c r="A47" s="530"/>
      <c r="B47" s="530"/>
      <c r="C47" s="534"/>
      <c r="D47" s="530"/>
      <c r="E47" s="769" t="str">
        <f>E20</f>
        <v>Начальник ОР УМТО</v>
      </c>
      <c r="F47" s="769"/>
      <c r="G47" s="769"/>
      <c r="H47" s="530"/>
      <c r="I47" s="550"/>
      <c r="J47" s="530"/>
      <c r="K47" s="530"/>
      <c r="L47" s="530" t="str">
        <f>L20</f>
        <v>А. В. Куландина</v>
      </c>
      <c r="M47" s="530"/>
      <c r="N47" s="530"/>
      <c r="O47" s="530"/>
      <c r="P47" s="530"/>
    </row>
    <row r="48" spans="1:16" s="545" customFormat="1" ht="17.25" customHeight="1">
      <c r="A48" s="530"/>
      <c r="B48" s="530"/>
      <c r="C48" s="534"/>
      <c r="D48" s="530"/>
      <c r="E48" s="530"/>
      <c r="F48" s="530"/>
      <c r="G48" s="530"/>
      <c r="H48" s="530"/>
      <c r="I48" s="550"/>
      <c r="J48" s="530"/>
      <c r="K48" s="530"/>
      <c r="L48" s="530"/>
      <c r="M48" s="530"/>
      <c r="N48" s="530"/>
      <c r="O48" s="530"/>
      <c r="P48" s="530"/>
    </row>
    <row r="49" spans="1:16" s="545" customFormat="1" ht="23.25">
      <c r="A49" s="530"/>
      <c r="B49" s="530"/>
      <c r="C49" s="534"/>
      <c r="D49" s="530"/>
      <c r="E49" s="769" t="str">
        <f>E22</f>
        <v>Начальник ОКОиМ УКС</v>
      </c>
      <c r="F49" s="769"/>
      <c r="G49" s="769"/>
      <c r="H49" s="530"/>
      <c r="I49" s="550"/>
      <c r="J49" s="530"/>
      <c r="K49" s="530"/>
      <c r="L49" s="530" t="str">
        <f>L22</f>
        <v>Д. Ю. Шальнев </v>
      </c>
      <c r="M49" s="530"/>
      <c r="N49" s="530"/>
      <c r="O49" s="530"/>
      <c r="P49" s="530"/>
    </row>
    <row r="50" spans="1:16" s="545" customFormat="1" ht="17.25" customHeight="1">
      <c r="A50" s="530"/>
      <c r="B50" s="530"/>
      <c r="C50" s="534"/>
      <c r="D50" s="530"/>
      <c r="E50" s="530"/>
      <c r="F50" s="530"/>
      <c r="G50" s="530"/>
      <c r="H50" s="530"/>
      <c r="I50" s="550"/>
      <c r="J50" s="530"/>
      <c r="K50" s="530"/>
      <c r="L50" s="530"/>
      <c r="M50" s="530"/>
      <c r="N50" s="530"/>
      <c r="O50" s="530"/>
      <c r="P50" s="530"/>
    </row>
    <row r="51" spans="1:16" s="545" customFormat="1" ht="23.25">
      <c r="A51" s="530"/>
      <c r="B51" s="530"/>
      <c r="C51" s="534"/>
      <c r="D51" s="530"/>
      <c r="E51" s="772" t="str">
        <f>E24</f>
        <v>Ведущий специалист СК ОКОиМ УКС</v>
      </c>
      <c r="F51" s="772"/>
      <c r="G51" s="772"/>
      <c r="H51" s="772"/>
      <c r="I51" s="772"/>
      <c r="J51" s="530"/>
      <c r="K51" s="530"/>
      <c r="L51" s="530" t="str">
        <f>L24</f>
        <v>П. И. Панкратов</v>
      </c>
      <c r="M51" s="530"/>
      <c r="N51" s="530"/>
      <c r="O51" s="530"/>
      <c r="P51" s="530"/>
    </row>
    <row r="52" spans="1:16" s="545" customFormat="1" ht="15.75" customHeight="1">
      <c r="A52" s="530"/>
      <c r="B52" s="530"/>
      <c r="C52" s="534"/>
      <c r="D52" s="530"/>
      <c r="E52" s="530"/>
      <c r="F52" s="530"/>
      <c r="G52" s="530"/>
      <c r="H52" s="530"/>
      <c r="I52" s="550"/>
      <c r="J52" s="530"/>
      <c r="K52" s="530"/>
      <c r="L52" s="530"/>
      <c r="M52" s="530"/>
      <c r="N52" s="530"/>
      <c r="O52" s="530"/>
      <c r="P52" s="530"/>
    </row>
    <row r="53" spans="1:16" s="545" customFormat="1" ht="23.25">
      <c r="A53" s="530"/>
      <c r="B53" s="530"/>
      <c r="C53" s="534"/>
      <c r="D53" s="530"/>
      <c r="E53" s="769" t="str">
        <f>E26</f>
        <v>Старший специалист ОГМех</v>
      </c>
      <c r="F53" s="769"/>
      <c r="G53" s="769"/>
      <c r="H53" s="530"/>
      <c r="I53" s="550"/>
      <c r="J53" s="530"/>
      <c r="K53" s="530"/>
      <c r="L53" s="530" t="str">
        <f>L26</f>
        <v>О. В. Степанова</v>
      </c>
      <c r="M53" s="530"/>
      <c r="N53" s="530"/>
      <c r="O53" s="530"/>
      <c r="P53" s="530"/>
    </row>
    <row r="54" spans="1:16" s="545" customFormat="1" ht="23.25">
      <c r="A54" s="528"/>
      <c r="B54" s="528"/>
      <c r="C54" s="532"/>
      <c r="D54" s="528"/>
      <c r="E54" s="528"/>
      <c r="F54" s="557"/>
      <c r="G54" s="557"/>
      <c r="H54" s="557"/>
      <c r="I54" s="558"/>
      <c r="J54" s="528"/>
      <c r="K54" s="528"/>
      <c r="L54" s="528"/>
      <c r="M54" s="528"/>
      <c r="N54" s="528"/>
      <c r="O54" s="528"/>
      <c r="P54" s="528"/>
    </row>
    <row r="55" spans="1:6" ht="18.75" customHeight="1">
      <c r="A55" s="713" t="s">
        <v>829</v>
      </c>
      <c r="B55" s="713"/>
      <c r="C55" s="713"/>
      <c r="D55" s="713"/>
      <c r="E55" s="713"/>
      <c r="F55" s="713"/>
    </row>
    <row r="56" spans="1:6" ht="18.75" customHeight="1">
      <c r="A56" s="713" t="s">
        <v>948</v>
      </c>
      <c r="B56" s="713"/>
      <c r="C56" s="713"/>
      <c r="D56" s="713"/>
      <c r="E56" s="713"/>
      <c r="F56" s="356"/>
    </row>
  </sheetData>
  <sheetProtection/>
  <mergeCells count="49">
    <mergeCell ref="O5:P5"/>
    <mergeCell ref="L16:M16"/>
    <mergeCell ref="O3:P3"/>
    <mergeCell ref="O4:P4"/>
    <mergeCell ref="O6:P6"/>
    <mergeCell ref="O7:P7"/>
    <mergeCell ref="A8:P8"/>
    <mergeCell ref="A9:P9"/>
    <mergeCell ref="A11:B12"/>
    <mergeCell ref="A10:C10"/>
    <mergeCell ref="E18:G18"/>
    <mergeCell ref="E14:G14"/>
    <mergeCell ref="E20:G20"/>
    <mergeCell ref="E11:G12"/>
    <mergeCell ref="E16:F16"/>
    <mergeCell ref="A29:A31"/>
    <mergeCell ref="B29:B31"/>
    <mergeCell ref="C29:C31"/>
    <mergeCell ref="D29:D31"/>
    <mergeCell ref="E29:E31"/>
    <mergeCell ref="F29:F31"/>
    <mergeCell ref="H29:H31"/>
    <mergeCell ref="I29:I31"/>
    <mergeCell ref="J29:J31"/>
    <mergeCell ref="K29:K31"/>
    <mergeCell ref="E22:G22"/>
    <mergeCell ref="E24:I24"/>
    <mergeCell ref="E26:G26"/>
    <mergeCell ref="G29:G31"/>
    <mergeCell ref="N29:N31"/>
    <mergeCell ref="L29:L31"/>
    <mergeCell ref="M29:M31"/>
    <mergeCell ref="A55:F55"/>
    <mergeCell ref="O29:O31"/>
    <mergeCell ref="P29:P31"/>
    <mergeCell ref="A36:C36"/>
    <mergeCell ref="A37:P37"/>
    <mergeCell ref="A39:B39"/>
    <mergeCell ref="E39:G39"/>
    <mergeCell ref="E41:G41"/>
    <mergeCell ref="E45:G45"/>
    <mergeCell ref="L14:M14"/>
    <mergeCell ref="E43:F43"/>
    <mergeCell ref="L43:M43"/>
    <mergeCell ref="A56:E56"/>
    <mergeCell ref="E47:G47"/>
    <mergeCell ref="E49:G49"/>
    <mergeCell ref="E51:I51"/>
    <mergeCell ref="E53:G53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zoomScale="46" zoomScaleNormal="46" zoomScalePageLayoutView="0" workbookViewId="0" topLeftCell="A1">
      <selection activeCell="I36" sqref="I36"/>
    </sheetView>
  </sheetViews>
  <sheetFormatPr defaultColWidth="9.00390625" defaultRowHeight="12.75"/>
  <cols>
    <col min="1" max="1" width="5.875" style="0" customWidth="1"/>
    <col min="2" max="2" width="28.875" style="0" customWidth="1"/>
    <col min="3" max="3" width="41.125" style="0" customWidth="1"/>
    <col min="4" max="4" width="15.625" style="0" customWidth="1"/>
    <col min="5" max="5" width="14.75390625" style="0" customWidth="1"/>
    <col min="6" max="6" width="21.625" style="0" customWidth="1"/>
    <col min="7" max="7" width="24.625" style="0" customWidth="1"/>
    <col min="8" max="8" width="14.375" style="0" customWidth="1"/>
    <col min="9" max="9" width="15.125" style="0" customWidth="1"/>
    <col min="10" max="10" width="22.75390625" style="0" customWidth="1"/>
    <col min="11" max="11" width="18.75390625" style="0" customWidth="1"/>
    <col min="12" max="12" width="26.875" style="0" customWidth="1"/>
    <col min="13" max="13" width="28.25390625" style="0" customWidth="1"/>
    <col min="14" max="14" width="29.25390625" style="0" customWidth="1"/>
    <col min="15" max="15" width="34.75390625" style="0" customWidth="1"/>
    <col min="16" max="16" width="27.75390625" style="0" customWidth="1"/>
  </cols>
  <sheetData>
    <row r="1" spans="1:16" ht="26.25">
      <c r="A1" s="180"/>
      <c r="B1" s="180"/>
      <c r="C1" s="357"/>
      <c r="D1" s="180"/>
      <c r="E1" s="180"/>
      <c r="F1" s="358"/>
      <c r="G1" s="358"/>
      <c r="H1" s="358"/>
      <c r="I1" s="359"/>
      <c r="J1" s="180"/>
      <c r="K1" s="180"/>
      <c r="L1" s="180"/>
      <c r="M1" s="180"/>
      <c r="N1" s="180"/>
      <c r="O1" s="429" t="s">
        <v>0</v>
      </c>
      <c r="P1" s="425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745" t="s">
        <v>140</v>
      </c>
      <c r="P2" s="745"/>
    </row>
    <row r="3" spans="1:16" ht="45.75" customHeight="1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45" t="s">
        <v>1025</v>
      </c>
      <c r="P3" s="745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76" t="s">
        <v>2</v>
      </c>
      <c r="P4" s="776"/>
    </row>
    <row r="5" spans="1:16" ht="26.25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721" t="s">
        <v>908</v>
      </c>
      <c r="P5" s="721"/>
    </row>
    <row r="6" spans="1:16" ht="26.25">
      <c r="A6" s="425"/>
      <c r="B6" s="425"/>
      <c r="C6" s="426"/>
      <c r="D6" s="425"/>
      <c r="E6" s="425"/>
      <c r="F6" s="427"/>
      <c r="G6" s="427"/>
      <c r="H6" s="427"/>
      <c r="I6" s="428"/>
      <c r="J6" s="425"/>
      <c r="K6" s="425"/>
      <c r="L6" s="425"/>
      <c r="M6" s="425"/>
      <c r="N6" s="425"/>
      <c r="O6" s="721" t="s">
        <v>895</v>
      </c>
      <c r="P6" s="721"/>
    </row>
    <row r="7" spans="1:16" ht="25.5" customHeight="1">
      <c r="A7" s="746" t="s">
        <v>980</v>
      </c>
      <c r="B7" s="746"/>
      <c r="C7" s="746"/>
      <c r="D7" s="746"/>
      <c r="E7" s="746"/>
      <c r="F7" s="746"/>
      <c r="G7" s="746"/>
      <c r="H7" s="746"/>
      <c r="I7" s="746"/>
      <c r="J7" s="746"/>
      <c r="K7" s="746"/>
      <c r="L7" s="746"/>
      <c r="M7" s="746"/>
      <c r="N7" s="746"/>
      <c r="O7" s="746"/>
      <c r="P7" s="746"/>
    </row>
    <row r="8" spans="1:16" ht="26.25">
      <c r="A8" s="747" t="s">
        <v>940</v>
      </c>
      <c r="B8" s="747"/>
      <c r="C8" s="747"/>
      <c r="D8" s="747"/>
      <c r="E8" s="747"/>
      <c r="F8" s="747"/>
      <c r="G8" s="747"/>
      <c r="H8" s="747"/>
      <c r="I8" s="747"/>
      <c r="J8" s="747"/>
      <c r="K8" s="747"/>
      <c r="L8" s="747"/>
      <c r="M8" s="747"/>
      <c r="N8" s="747"/>
      <c r="O8" s="747"/>
      <c r="P8" s="747"/>
    </row>
    <row r="9" spans="1:16" s="545" customFormat="1" ht="33.75" customHeight="1">
      <c r="A9" s="777" t="s">
        <v>1038</v>
      </c>
      <c r="B9" s="777"/>
      <c r="C9" s="777"/>
      <c r="D9" s="529"/>
      <c r="E9" s="529"/>
      <c r="F9" s="526"/>
      <c r="G9" s="526"/>
      <c r="H9" s="526"/>
      <c r="I9" s="527"/>
      <c r="J9" s="529"/>
      <c r="K9" s="529"/>
      <c r="L9" s="529"/>
      <c r="M9" s="529"/>
      <c r="N9" s="529"/>
      <c r="O9" s="529"/>
      <c r="P9" s="529"/>
    </row>
    <row r="10" spans="1:16" s="545" customFormat="1" ht="24.75" customHeight="1">
      <c r="A10" s="772" t="s">
        <v>5</v>
      </c>
      <c r="B10" s="772"/>
      <c r="C10" s="772" t="s">
        <v>6</v>
      </c>
      <c r="D10" s="529"/>
      <c r="E10" s="774" t="s">
        <v>1026</v>
      </c>
      <c r="F10" s="774"/>
      <c r="G10" s="774"/>
      <c r="H10" s="526"/>
      <c r="I10" s="527"/>
      <c r="J10" s="528"/>
      <c r="K10" s="529"/>
      <c r="L10" s="530"/>
      <c r="M10" s="529"/>
      <c r="N10" s="529"/>
      <c r="O10" s="529"/>
      <c r="P10" s="529"/>
    </row>
    <row r="11" spans="1:16" s="545" customFormat="1" ht="45.75" customHeight="1">
      <c r="A11" s="772"/>
      <c r="B11" s="772"/>
      <c r="C11" s="767"/>
      <c r="D11" s="525"/>
      <c r="E11" s="775"/>
      <c r="F11" s="775"/>
      <c r="G11" s="775"/>
      <c r="H11" s="525"/>
      <c r="I11" s="531"/>
      <c r="J11" s="532"/>
      <c r="K11" s="525"/>
      <c r="L11" s="530" t="s">
        <v>909</v>
      </c>
      <c r="M11" s="525"/>
      <c r="N11" s="525"/>
      <c r="O11" s="525"/>
      <c r="P11" s="525"/>
    </row>
    <row r="12" spans="1:16" s="545" customFormat="1" ht="15" customHeight="1">
      <c r="A12" s="524"/>
      <c r="B12" s="524"/>
      <c r="C12" s="525"/>
      <c r="D12" s="525"/>
      <c r="E12" s="533"/>
      <c r="F12" s="533"/>
      <c r="G12" s="533"/>
      <c r="H12" s="525"/>
      <c r="I12" s="531"/>
      <c r="J12" s="532"/>
      <c r="K12" s="525"/>
      <c r="L12" s="525"/>
      <c r="M12" s="525"/>
      <c r="N12" s="525"/>
      <c r="O12" s="525"/>
      <c r="P12" s="525"/>
    </row>
    <row r="13" spans="1:16" s="545" customFormat="1" ht="15.75" customHeight="1">
      <c r="A13" s="525"/>
      <c r="B13" s="525"/>
      <c r="C13" s="525"/>
      <c r="D13" s="525"/>
      <c r="E13" s="525"/>
      <c r="F13" s="525"/>
      <c r="G13" s="525"/>
      <c r="H13" s="525"/>
      <c r="I13" s="531"/>
      <c r="J13" s="532"/>
      <c r="K13" s="525"/>
      <c r="L13" s="525"/>
      <c r="M13" s="525"/>
      <c r="N13" s="525"/>
      <c r="O13" s="525"/>
      <c r="P13" s="525"/>
    </row>
    <row r="14" spans="1:16" s="545" customFormat="1" ht="20.25" customHeight="1">
      <c r="A14" s="525"/>
      <c r="B14" s="525"/>
      <c r="C14" s="525" t="s">
        <v>8</v>
      </c>
      <c r="D14" s="525"/>
      <c r="E14" s="770" t="s">
        <v>7</v>
      </c>
      <c r="F14" s="771"/>
      <c r="G14" s="525"/>
      <c r="H14" s="525"/>
      <c r="I14" s="531"/>
      <c r="J14" s="532"/>
      <c r="K14" s="525"/>
      <c r="L14" s="770" t="s">
        <v>812</v>
      </c>
      <c r="M14" s="770"/>
      <c r="N14" s="525"/>
      <c r="O14" s="525"/>
      <c r="P14" s="525"/>
    </row>
    <row r="15" spans="1:16" s="545" customFormat="1" ht="14.25" customHeight="1">
      <c r="A15" s="525"/>
      <c r="B15" s="525"/>
      <c r="C15" s="525"/>
      <c r="D15" s="525"/>
      <c r="E15" s="525"/>
      <c r="F15" s="525"/>
      <c r="G15" s="525"/>
      <c r="H15" s="525"/>
      <c r="I15" s="531"/>
      <c r="J15" s="532"/>
      <c r="K15" s="525"/>
      <c r="L15" s="525"/>
      <c r="M15" s="525"/>
      <c r="N15" s="525"/>
      <c r="O15" s="525"/>
      <c r="P15" s="525"/>
    </row>
    <row r="16" spans="1:16" s="545" customFormat="1" ht="23.25">
      <c r="A16" s="525"/>
      <c r="B16" s="525"/>
      <c r="C16" s="525"/>
      <c r="D16" s="525"/>
      <c r="E16" s="772" t="s">
        <v>1023</v>
      </c>
      <c r="F16" s="772"/>
      <c r="G16" s="772"/>
      <c r="H16" s="534"/>
      <c r="I16" s="535"/>
      <c r="J16" s="534"/>
      <c r="K16" s="534"/>
      <c r="L16" s="534" t="s">
        <v>1024</v>
      </c>
      <c r="M16" s="525"/>
      <c r="N16" s="525"/>
      <c r="O16" s="525"/>
      <c r="P16" s="525"/>
    </row>
    <row r="17" spans="1:16" s="545" customFormat="1" ht="14.25" customHeight="1">
      <c r="A17" s="525"/>
      <c r="B17" s="525"/>
      <c r="C17" s="525"/>
      <c r="D17" s="525"/>
      <c r="E17" s="525"/>
      <c r="F17" s="525"/>
      <c r="G17" s="525"/>
      <c r="H17" s="525"/>
      <c r="I17" s="531"/>
      <c r="J17" s="534"/>
      <c r="K17" s="525"/>
      <c r="L17" s="525"/>
      <c r="M17" s="525"/>
      <c r="N17" s="525"/>
      <c r="O17" s="525"/>
      <c r="P17" s="525"/>
    </row>
    <row r="18" spans="1:16" s="545" customFormat="1" ht="46.5">
      <c r="A18" s="525"/>
      <c r="B18" s="525"/>
      <c r="C18" s="525"/>
      <c r="D18" s="525"/>
      <c r="E18" s="770" t="s">
        <v>589</v>
      </c>
      <c r="F18" s="770"/>
      <c r="G18" s="770"/>
      <c r="H18" s="525"/>
      <c r="I18" s="531"/>
      <c r="J18" s="532"/>
      <c r="K18" s="525"/>
      <c r="L18" s="525" t="s">
        <v>827</v>
      </c>
      <c r="M18" s="525"/>
      <c r="N18" s="525"/>
      <c r="O18" s="525"/>
      <c r="P18" s="525"/>
    </row>
    <row r="19" spans="1:16" s="545" customFormat="1" ht="13.5" customHeight="1">
      <c r="A19" s="525"/>
      <c r="B19" s="525"/>
      <c r="C19" s="525"/>
      <c r="D19" s="525"/>
      <c r="E19" s="525"/>
      <c r="F19" s="525"/>
      <c r="G19" s="525"/>
      <c r="H19" s="525"/>
      <c r="I19" s="531"/>
      <c r="J19" s="534"/>
      <c r="K19" s="525"/>
      <c r="L19" s="525"/>
      <c r="M19" s="525"/>
      <c r="N19" s="525"/>
      <c r="O19" s="525"/>
      <c r="P19" s="525"/>
    </row>
    <row r="20" spans="1:16" s="545" customFormat="1" ht="48.75" customHeight="1">
      <c r="A20" s="525"/>
      <c r="B20" s="525"/>
      <c r="C20" s="525"/>
      <c r="D20" s="525"/>
      <c r="E20" s="770" t="s">
        <v>983</v>
      </c>
      <c r="F20" s="770"/>
      <c r="G20" s="770"/>
      <c r="H20" s="525"/>
      <c r="I20" s="531"/>
      <c r="J20" s="534"/>
      <c r="K20" s="525"/>
      <c r="L20" s="525" t="s">
        <v>911</v>
      </c>
      <c r="M20" s="525"/>
      <c r="N20" s="525"/>
      <c r="O20" s="525"/>
      <c r="P20" s="525"/>
    </row>
    <row r="21" spans="1:16" ht="20.25">
      <c r="A21" s="373"/>
      <c r="B21" s="373"/>
      <c r="C21" s="373"/>
      <c r="D21" s="373"/>
      <c r="E21" s="373"/>
      <c r="F21" s="373"/>
      <c r="G21" s="373"/>
      <c r="H21" s="373"/>
      <c r="I21" s="409"/>
      <c r="J21" s="371"/>
      <c r="K21" s="373"/>
      <c r="L21" s="373"/>
      <c r="M21" s="370"/>
      <c r="N21" s="370"/>
      <c r="O21" s="370"/>
      <c r="P21" s="370"/>
    </row>
    <row r="22" spans="1:16" ht="7.5" customHeight="1" thickBot="1">
      <c r="A22" s="244"/>
      <c r="B22" s="180"/>
      <c r="C22" s="357"/>
      <c r="D22" s="180"/>
      <c r="E22" s="180"/>
      <c r="F22" s="358"/>
      <c r="G22" s="358"/>
      <c r="H22" s="358"/>
      <c r="I22" s="359"/>
      <c r="J22" s="361"/>
      <c r="K22" s="180"/>
      <c r="L22" s="180"/>
      <c r="M22" s="244"/>
      <c r="N22" s="244"/>
      <c r="O22" s="244"/>
      <c r="P22" s="244"/>
    </row>
    <row r="23" spans="1:16" s="186" customFormat="1" ht="18.75">
      <c r="A23" s="761" t="s">
        <v>12</v>
      </c>
      <c r="B23" s="749" t="s">
        <v>13</v>
      </c>
      <c r="C23" s="764" t="s">
        <v>14</v>
      </c>
      <c r="D23" s="749" t="s">
        <v>15</v>
      </c>
      <c r="E23" s="749" t="s">
        <v>16</v>
      </c>
      <c r="F23" s="758" t="s">
        <v>628</v>
      </c>
      <c r="G23" s="758" t="s">
        <v>491</v>
      </c>
      <c r="H23" s="752" t="s">
        <v>525</v>
      </c>
      <c r="I23" s="755" t="s">
        <v>17</v>
      </c>
      <c r="J23" s="749" t="s">
        <v>962</v>
      </c>
      <c r="K23" s="749" t="s">
        <v>19</v>
      </c>
      <c r="L23" s="749" t="s">
        <v>20</v>
      </c>
      <c r="M23" s="749" t="s">
        <v>21</v>
      </c>
      <c r="N23" s="749" t="s">
        <v>945</v>
      </c>
      <c r="O23" s="749" t="s">
        <v>23</v>
      </c>
      <c r="P23" s="749" t="s">
        <v>24</v>
      </c>
    </row>
    <row r="24" spans="1:16" s="186" customFormat="1" ht="18.75">
      <c r="A24" s="762"/>
      <c r="B24" s="750"/>
      <c r="C24" s="765"/>
      <c r="D24" s="750"/>
      <c r="E24" s="750"/>
      <c r="F24" s="759"/>
      <c r="G24" s="759"/>
      <c r="H24" s="753"/>
      <c r="I24" s="756"/>
      <c r="J24" s="750"/>
      <c r="K24" s="750"/>
      <c r="L24" s="750"/>
      <c r="M24" s="750"/>
      <c r="N24" s="750"/>
      <c r="O24" s="750"/>
      <c r="P24" s="750"/>
    </row>
    <row r="25" spans="1:16" s="186" customFormat="1" ht="18.75" customHeight="1" thickBot="1">
      <c r="A25" s="763"/>
      <c r="B25" s="751"/>
      <c r="C25" s="766"/>
      <c r="D25" s="751"/>
      <c r="E25" s="751"/>
      <c r="F25" s="760"/>
      <c r="G25" s="760"/>
      <c r="H25" s="754"/>
      <c r="I25" s="757"/>
      <c r="J25" s="751"/>
      <c r="K25" s="751"/>
      <c r="L25" s="751"/>
      <c r="M25" s="751"/>
      <c r="N25" s="751"/>
      <c r="O25" s="773"/>
      <c r="P25" s="751"/>
    </row>
    <row r="26" spans="1:16" s="174" customFormat="1" ht="81" customHeight="1" thickBot="1">
      <c r="A26" s="188">
        <v>1</v>
      </c>
      <c r="B26" s="445" t="s">
        <v>981</v>
      </c>
      <c r="C26" s="572" t="s">
        <v>982</v>
      </c>
      <c r="D26" s="564" t="s">
        <v>31</v>
      </c>
      <c r="E26" s="566">
        <v>1198</v>
      </c>
      <c r="F26" s="566">
        <v>1625</v>
      </c>
      <c r="G26" s="567">
        <v>1946750</v>
      </c>
      <c r="H26" s="564">
        <v>1110063</v>
      </c>
      <c r="I26" s="465"/>
      <c r="J26" s="466" t="s">
        <v>869</v>
      </c>
      <c r="K26" s="467" t="s">
        <v>1018</v>
      </c>
      <c r="L26" s="188" t="s">
        <v>967</v>
      </c>
      <c r="M26" s="501" t="s">
        <v>1022</v>
      </c>
      <c r="N26" s="469" t="s">
        <v>946</v>
      </c>
      <c r="O26" s="562" t="s">
        <v>988</v>
      </c>
      <c r="P26" s="455" t="s">
        <v>956</v>
      </c>
    </row>
    <row r="27" spans="1:16" s="174" customFormat="1" ht="77.25" customHeight="1">
      <c r="A27" s="188">
        <v>2</v>
      </c>
      <c r="B27" s="445" t="s">
        <v>981</v>
      </c>
      <c r="C27" s="572" t="s">
        <v>982</v>
      </c>
      <c r="D27" s="564" t="s">
        <v>31</v>
      </c>
      <c r="E27" s="566">
        <v>755</v>
      </c>
      <c r="F27" s="566">
        <v>1636.38</v>
      </c>
      <c r="G27" s="567">
        <v>1235466.9</v>
      </c>
      <c r="H27" s="564">
        <v>1110063</v>
      </c>
      <c r="I27" s="451"/>
      <c r="J27" s="452" t="s">
        <v>869</v>
      </c>
      <c r="K27" s="416" t="s">
        <v>1018</v>
      </c>
      <c r="L27" s="188" t="s">
        <v>967</v>
      </c>
      <c r="M27" s="501" t="s">
        <v>1022</v>
      </c>
      <c r="N27" s="198" t="s">
        <v>946</v>
      </c>
      <c r="O27" s="562" t="s">
        <v>988</v>
      </c>
      <c r="P27" s="455" t="s">
        <v>956</v>
      </c>
    </row>
    <row r="28" spans="1:16" ht="21" thickBot="1">
      <c r="A28" s="508"/>
      <c r="B28" s="509"/>
      <c r="C28" s="510"/>
      <c r="D28" s="511"/>
      <c r="E28" s="574">
        <f>SUM(E26:E27)</f>
        <v>1953</v>
      </c>
      <c r="F28" s="555"/>
      <c r="G28" s="556">
        <f>SUM(G26:G27)</f>
        <v>3182216.9</v>
      </c>
      <c r="H28" s="513"/>
      <c r="I28" s="514"/>
      <c r="J28" s="512"/>
      <c r="K28" s="512"/>
      <c r="L28" s="512"/>
      <c r="M28" s="515"/>
      <c r="N28" s="509"/>
      <c r="O28" s="516"/>
      <c r="P28" s="517"/>
    </row>
    <row r="29" spans="1:16" ht="22.5">
      <c r="A29" s="727" t="s">
        <v>28</v>
      </c>
      <c r="B29" s="727"/>
      <c r="C29" s="727"/>
      <c r="D29" s="215"/>
      <c r="E29" s="216"/>
      <c r="F29" s="217"/>
      <c r="G29" s="397"/>
      <c r="H29" s="324"/>
      <c r="I29" s="218"/>
      <c r="J29" s="219"/>
      <c r="K29" s="221"/>
      <c r="L29" s="221"/>
      <c r="M29" s="221"/>
      <c r="N29" s="221"/>
      <c r="O29" s="221"/>
      <c r="P29" s="221"/>
    </row>
    <row r="30" spans="1:16" ht="120.75" customHeight="1">
      <c r="A30" s="728" t="s">
        <v>1032</v>
      </c>
      <c r="B30" s="728"/>
      <c r="C30" s="728"/>
      <c r="D30" s="728"/>
      <c r="E30" s="728"/>
      <c r="F30" s="728"/>
      <c r="G30" s="728"/>
      <c r="H30" s="728"/>
      <c r="I30" s="728"/>
      <c r="J30" s="728"/>
      <c r="K30" s="728"/>
      <c r="L30" s="728"/>
      <c r="M30" s="728"/>
      <c r="N30" s="728"/>
      <c r="O30" s="728"/>
      <c r="P30" s="728"/>
    </row>
    <row r="31" spans="1:16" ht="18.75">
      <c r="A31" s="180"/>
      <c r="B31" s="180"/>
      <c r="C31" s="357"/>
      <c r="D31" s="180"/>
      <c r="E31" s="180"/>
      <c r="F31" s="358"/>
      <c r="G31" s="358"/>
      <c r="H31" s="358"/>
      <c r="I31" s="180"/>
      <c r="J31" s="180"/>
      <c r="K31" s="180"/>
      <c r="L31" s="180"/>
      <c r="M31" s="180"/>
      <c r="N31" s="180"/>
      <c r="O31" s="180"/>
      <c r="P31" s="180"/>
    </row>
    <row r="32" spans="1:16" s="545" customFormat="1" ht="23.25">
      <c r="A32" s="729" t="s">
        <v>29</v>
      </c>
      <c r="B32" s="729"/>
      <c r="C32" s="534"/>
      <c r="D32" s="530"/>
      <c r="E32" s="770"/>
      <c r="F32" s="770"/>
      <c r="G32" s="770"/>
      <c r="H32" s="546"/>
      <c r="I32" s="526"/>
      <c r="J32" s="547"/>
      <c r="K32" s="526"/>
      <c r="L32" s="529"/>
      <c r="M32" s="530"/>
      <c r="N32" s="548"/>
      <c r="O32" s="549"/>
      <c r="P32" s="529"/>
    </row>
    <row r="33" spans="1:16" s="545" customFormat="1" ht="23.25">
      <c r="A33" s="530"/>
      <c r="B33" s="530"/>
      <c r="C33" s="534"/>
      <c r="D33" s="530"/>
      <c r="E33" s="525"/>
      <c r="F33" s="525"/>
      <c r="G33" s="546"/>
      <c r="H33" s="546"/>
      <c r="I33" s="547"/>
      <c r="J33" s="547"/>
      <c r="K33" s="526"/>
      <c r="L33" s="529"/>
      <c r="M33" s="530"/>
      <c r="N33" s="548"/>
      <c r="O33" s="530"/>
      <c r="P33" s="549"/>
    </row>
    <row r="34" spans="1:16" s="545" customFormat="1" ht="20.25" customHeight="1">
      <c r="A34" s="530"/>
      <c r="B34" s="530"/>
      <c r="C34" s="534"/>
      <c r="D34" s="530"/>
      <c r="E34" s="770" t="s">
        <v>7</v>
      </c>
      <c r="F34" s="771"/>
      <c r="G34" s="530"/>
      <c r="H34" s="530"/>
      <c r="I34" s="529"/>
      <c r="J34" s="529"/>
      <c r="K34" s="529"/>
      <c r="L34" s="770" t="str">
        <f>L14</f>
        <v>Д. А. Фатеев</v>
      </c>
      <c r="M34" s="770"/>
      <c r="N34" s="529"/>
      <c r="O34" s="530"/>
      <c r="P34" s="530"/>
    </row>
    <row r="35" spans="1:16" s="545" customFormat="1" ht="15.75" customHeight="1">
      <c r="A35" s="530"/>
      <c r="B35" s="530"/>
      <c r="C35" s="534"/>
      <c r="D35" s="530"/>
      <c r="E35" s="529"/>
      <c r="F35" s="529"/>
      <c r="G35" s="530"/>
      <c r="H35" s="530"/>
      <c r="I35" s="529"/>
      <c r="J35" s="529"/>
      <c r="K35" s="529"/>
      <c r="L35" s="529"/>
      <c r="M35" s="530"/>
      <c r="N35" s="529"/>
      <c r="O35" s="530"/>
      <c r="P35" s="530"/>
    </row>
    <row r="36" spans="1:16" s="545" customFormat="1" ht="23.25">
      <c r="A36" s="530"/>
      <c r="B36" s="530"/>
      <c r="C36" s="534"/>
      <c r="D36" s="530"/>
      <c r="E36" s="769" t="str">
        <f>E16</f>
        <v>Начальник ОГОиЧС</v>
      </c>
      <c r="F36" s="769"/>
      <c r="G36" s="769"/>
      <c r="H36" s="529"/>
      <c r="I36" s="530"/>
      <c r="J36" s="530"/>
      <c r="K36" s="530"/>
      <c r="L36" s="529" t="str">
        <f>L16</f>
        <v>А. В. Наумов</v>
      </c>
      <c r="M36" s="530"/>
      <c r="N36" s="530"/>
      <c r="O36" s="530"/>
      <c r="P36" s="530"/>
    </row>
    <row r="37" spans="1:16" s="545" customFormat="1" ht="15.75" customHeight="1">
      <c r="A37" s="530"/>
      <c r="B37" s="530"/>
      <c r="C37" s="534"/>
      <c r="D37" s="530"/>
      <c r="E37" s="530"/>
      <c r="F37" s="530"/>
      <c r="G37" s="530"/>
      <c r="H37" s="530"/>
      <c r="I37" s="550"/>
      <c r="J37" s="530"/>
      <c r="K37" s="530"/>
      <c r="L37" s="530"/>
      <c r="M37" s="530"/>
      <c r="N37" s="530"/>
      <c r="O37" s="530"/>
      <c r="P37" s="530"/>
    </row>
    <row r="38" spans="1:16" s="545" customFormat="1" ht="46.5">
      <c r="A38" s="530"/>
      <c r="B38" s="530"/>
      <c r="C38" s="534"/>
      <c r="D38" s="530"/>
      <c r="E38" s="769" t="str">
        <f>E18</f>
        <v>Начальник ОР УМТО</v>
      </c>
      <c r="F38" s="769"/>
      <c r="G38" s="769"/>
      <c r="H38" s="530"/>
      <c r="I38" s="550"/>
      <c r="J38" s="530"/>
      <c r="K38" s="530"/>
      <c r="L38" s="530" t="str">
        <f>L18</f>
        <v>А. В. Куландина</v>
      </c>
      <c r="M38" s="530"/>
      <c r="N38" s="530"/>
      <c r="O38" s="530"/>
      <c r="P38" s="530"/>
    </row>
    <row r="39" spans="1:16" s="545" customFormat="1" ht="17.25" customHeight="1">
      <c r="A39" s="530"/>
      <c r="B39" s="530"/>
      <c r="C39" s="534"/>
      <c r="D39" s="530"/>
      <c r="E39" s="530"/>
      <c r="F39" s="530"/>
      <c r="G39" s="530"/>
      <c r="H39" s="530"/>
      <c r="I39" s="550"/>
      <c r="J39" s="530"/>
      <c r="K39" s="530"/>
      <c r="L39" s="530"/>
      <c r="M39" s="530"/>
      <c r="N39" s="530"/>
      <c r="O39" s="530"/>
      <c r="P39" s="530"/>
    </row>
    <row r="40" spans="1:16" s="545" customFormat="1" ht="48.75" customHeight="1">
      <c r="A40" s="530"/>
      <c r="B40" s="530"/>
      <c r="C40" s="534"/>
      <c r="D40" s="530"/>
      <c r="E40" s="769" t="str">
        <f>E20</f>
        <v>Начальник отдела охраны труда    УПБОТиОС</v>
      </c>
      <c r="F40" s="769"/>
      <c r="G40" s="769"/>
      <c r="H40" s="530"/>
      <c r="I40" s="550"/>
      <c r="J40" s="530"/>
      <c r="K40" s="530"/>
      <c r="L40" s="530" t="str">
        <f>L20</f>
        <v>Н. В. Бусыгина</v>
      </c>
      <c r="M40" s="530"/>
      <c r="N40" s="530"/>
      <c r="O40" s="530"/>
      <c r="P40" s="530"/>
    </row>
    <row r="41" spans="1:16" s="545" customFormat="1" ht="17.25" customHeight="1">
      <c r="A41" s="530"/>
      <c r="B41" s="530"/>
      <c r="C41" s="534"/>
      <c r="D41" s="530"/>
      <c r="E41" s="530"/>
      <c r="F41" s="530"/>
      <c r="G41" s="530"/>
      <c r="H41" s="530"/>
      <c r="I41" s="550"/>
      <c r="J41" s="530"/>
      <c r="K41" s="530"/>
      <c r="L41" s="530"/>
      <c r="M41" s="530"/>
      <c r="N41" s="530"/>
      <c r="O41" s="530"/>
      <c r="P41" s="530"/>
    </row>
    <row r="42" spans="1:16" s="545" customFormat="1" ht="23.25">
      <c r="A42" s="530"/>
      <c r="B42" s="530"/>
      <c r="C42" s="534"/>
      <c r="D42" s="530"/>
      <c r="E42" s="772"/>
      <c r="F42" s="772"/>
      <c r="G42" s="772"/>
      <c r="H42" s="772"/>
      <c r="I42" s="772"/>
      <c r="J42" s="530"/>
      <c r="K42" s="530"/>
      <c r="L42" s="530"/>
      <c r="M42" s="530"/>
      <c r="N42" s="530"/>
      <c r="O42" s="530"/>
      <c r="P42" s="530"/>
    </row>
    <row r="43" spans="1:16" s="545" customFormat="1" ht="15.75" customHeight="1">
      <c r="A43" s="530"/>
      <c r="B43" s="530"/>
      <c r="C43" s="534"/>
      <c r="D43" s="530"/>
      <c r="E43" s="530"/>
      <c r="F43" s="530"/>
      <c r="G43" s="530"/>
      <c r="H43" s="530"/>
      <c r="I43" s="550"/>
      <c r="J43" s="530"/>
      <c r="K43" s="530"/>
      <c r="L43" s="530"/>
      <c r="M43" s="530"/>
      <c r="N43" s="530"/>
      <c r="O43" s="530"/>
      <c r="P43" s="530"/>
    </row>
    <row r="44" spans="1:16" s="545" customFormat="1" ht="23.25">
      <c r="A44" s="530"/>
      <c r="B44" s="530"/>
      <c r="C44" s="534"/>
      <c r="D44" s="530"/>
      <c r="E44" s="769"/>
      <c r="F44" s="769"/>
      <c r="G44" s="769"/>
      <c r="H44" s="530"/>
      <c r="I44" s="550"/>
      <c r="J44" s="530"/>
      <c r="K44" s="530"/>
      <c r="L44" s="530"/>
      <c r="M44" s="530"/>
      <c r="N44" s="530"/>
      <c r="O44" s="530"/>
      <c r="P44" s="530"/>
    </row>
    <row r="45" spans="1:16" s="545" customFormat="1" ht="23.25">
      <c r="A45" s="528"/>
      <c r="B45" s="528"/>
      <c r="C45" s="532"/>
      <c r="D45" s="528"/>
      <c r="E45" s="528"/>
      <c r="F45" s="557"/>
      <c r="G45" s="557"/>
      <c r="H45" s="557"/>
      <c r="I45" s="558"/>
      <c r="J45" s="528"/>
      <c r="K45" s="528"/>
      <c r="L45" s="528"/>
      <c r="M45" s="528"/>
      <c r="N45" s="528"/>
      <c r="O45" s="528"/>
      <c r="P45" s="528"/>
    </row>
    <row r="46" spans="1:16" ht="18.75" customHeight="1">
      <c r="A46" s="713" t="s">
        <v>829</v>
      </c>
      <c r="B46" s="713"/>
      <c r="C46" s="713"/>
      <c r="D46" s="713"/>
      <c r="E46" s="713"/>
      <c r="F46" s="713"/>
      <c r="G46" s="362"/>
      <c r="H46" s="362"/>
      <c r="I46" s="399"/>
      <c r="J46" s="252"/>
      <c r="K46" s="252"/>
      <c r="L46" s="252"/>
      <c r="M46" s="252"/>
      <c r="N46" s="252"/>
      <c r="O46" s="252"/>
      <c r="P46" s="252"/>
    </row>
    <row r="47" spans="1:16" ht="18.75" customHeight="1">
      <c r="A47" s="713" t="s">
        <v>948</v>
      </c>
      <c r="B47" s="713"/>
      <c r="C47" s="713"/>
      <c r="D47" s="713"/>
      <c r="E47" s="713"/>
      <c r="F47" s="356"/>
      <c r="G47" s="362"/>
      <c r="H47" s="362"/>
      <c r="I47" s="399"/>
      <c r="J47" s="252"/>
      <c r="K47" s="252"/>
      <c r="L47" s="252"/>
      <c r="M47" s="252"/>
      <c r="N47" s="252"/>
      <c r="O47" s="252"/>
      <c r="P47" s="252"/>
    </row>
  </sheetData>
  <sheetProtection/>
  <mergeCells count="45">
    <mergeCell ref="A8:P8"/>
    <mergeCell ref="A9:C9"/>
    <mergeCell ref="A10:B11"/>
    <mergeCell ref="O2:P2"/>
    <mergeCell ref="O3:P3"/>
    <mergeCell ref="O4:P4"/>
    <mergeCell ref="O5:P5"/>
    <mergeCell ref="O6:P6"/>
    <mergeCell ref="A7:P7"/>
    <mergeCell ref="E10:G11"/>
    <mergeCell ref="A47:E47"/>
    <mergeCell ref="E38:G38"/>
    <mergeCell ref="C10:C11"/>
    <mergeCell ref="E36:G36"/>
    <mergeCell ref="G23:G25"/>
    <mergeCell ref="E32:G32"/>
    <mergeCell ref="E34:F34"/>
    <mergeCell ref="A32:B32"/>
    <mergeCell ref="E14:F14"/>
    <mergeCell ref="L34:M34"/>
    <mergeCell ref="E42:I42"/>
    <mergeCell ref="E44:G44"/>
    <mergeCell ref="A46:F46"/>
    <mergeCell ref="N23:N25"/>
    <mergeCell ref="E40:G40"/>
    <mergeCell ref="O23:O25"/>
    <mergeCell ref="P23:P25"/>
    <mergeCell ref="A29:C29"/>
    <mergeCell ref="A30:P30"/>
    <mergeCell ref="A23:A25"/>
    <mergeCell ref="M23:M25"/>
    <mergeCell ref="E23:E25"/>
    <mergeCell ref="F23:F25"/>
    <mergeCell ref="H23:H25"/>
    <mergeCell ref="J23:J25"/>
    <mergeCell ref="L14:M14"/>
    <mergeCell ref="E16:G16"/>
    <mergeCell ref="B23:B25"/>
    <mergeCell ref="C23:C25"/>
    <mergeCell ref="D23:D25"/>
    <mergeCell ref="K23:K25"/>
    <mergeCell ref="E18:G18"/>
    <mergeCell ref="E20:G20"/>
    <mergeCell ref="L23:L25"/>
    <mergeCell ref="I23:I25"/>
  </mergeCells>
  <printOptions/>
  <pageMargins left="0.7" right="0.7" top="0.75" bottom="0.75" header="0.3" footer="0.3"/>
  <pageSetup fitToHeight="0" fitToWidth="1" horizontalDpi="600" verticalDpi="600" orientation="landscape" paperSize="9" scale="36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view="pageBreakPreview" zoomScale="50" zoomScaleNormal="55" zoomScaleSheetLayoutView="50" zoomScalePageLayoutView="0" workbookViewId="0" topLeftCell="A25">
      <selection activeCell="C55" sqref="C55"/>
    </sheetView>
  </sheetViews>
  <sheetFormatPr defaultColWidth="9.00390625" defaultRowHeight="12.75"/>
  <cols>
    <col min="1" max="1" width="7.625" style="252" customWidth="1"/>
    <col min="2" max="2" width="26.375" style="252" customWidth="1"/>
    <col min="3" max="3" width="41.125" style="365" customWidth="1"/>
    <col min="4" max="4" width="12.375" style="252" customWidth="1"/>
    <col min="5" max="5" width="21.875" style="252" customWidth="1"/>
    <col min="6" max="6" width="25.25390625" style="362" customWidth="1"/>
    <col min="7" max="7" width="30.625" style="362" customWidth="1"/>
    <col min="8" max="8" width="16.75390625" style="362" customWidth="1"/>
    <col min="9" max="9" width="16.375" style="399" customWidth="1"/>
    <col min="10" max="10" width="23.375" style="252" customWidth="1"/>
    <col min="11" max="11" width="18.75390625" style="252" customWidth="1"/>
    <col min="12" max="12" width="28.75390625" style="252" customWidth="1"/>
    <col min="13" max="13" width="19.25390625" style="252" customWidth="1"/>
    <col min="14" max="14" width="32.625" style="252" customWidth="1"/>
    <col min="15" max="15" width="42.875" style="252" customWidth="1"/>
    <col min="16" max="16" width="21.00390625" style="252" customWidth="1"/>
  </cols>
  <sheetData>
    <row r="1" spans="1:16" ht="18.75">
      <c r="A1" s="222"/>
      <c r="B1" s="222"/>
      <c r="C1" s="355"/>
      <c r="D1" s="222"/>
      <c r="E1" s="222"/>
      <c r="F1" s="356"/>
      <c r="G1" s="356"/>
      <c r="H1" s="356"/>
      <c r="I1" s="390"/>
      <c r="J1" s="222"/>
      <c r="K1" s="222"/>
      <c r="L1" s="222"/>
      <c r="M1" s="222"/>
      <c r="N1" s="222"/>
      <c r="O1" s="222"/>
      <c r="P1" s="222"/>
    </row>
    <row r="2" spans="1:16" ht="26.25">
      <c r="A2" s="180"/>
      <c r="B2" s="180"/>
      <c r="C2" s="357"/>
      <c r="D2" s="180"/>
      <c r="E2" s="180"/>
      <c r="F2" s="358"/>
      <c r="G2" s="358"/>
      <c r="H2" s="358"/>
      <c r="I2" s="359"/>
      <c r="J2" s="180"/>
      <c r="K2" s="180"/>
      <c r="L2" s="180"/>
      <c r="M2" s="180"/>
      <c r="N2" s="180"/>
      <c r="O2" s="429" t="s">
        <v>0</v>
      </c>
      <c r="P2" s="425"/>
    </row>
    <row r="3" spans="1:16" ht="26.25">
      <c r="A3" s="180"/>
      <c r="B3" s="180"/>
      <c r="C3" s="357"/>
      <c r="D3" s="180"/>
      <c r="E3" s="180"/>
      <c r="F3" s="358"/>
      <c r="G3" s="358"/>
      <c r="H3" s="358"/>
      <c r="I3" s="359"/>
      <c r="J3" s="180"/>
      <c r="K3" s="180"/>
      <c r="L3" s="180"/>
      <c r="M3" s="180"/>
      <c r="N3" s="180"/>
      <c r="O3" s="745" t="s">
        <v>140</v>
      </c>
      <c r="P3" s="745"/>
    </row>
    <row r="4" spans="1:16" ht="26.25">
      <c r="A4" s="180"/>
      <c r="B4" s="180"/>
      <c r="C4" s="357"/>
      <c r="D4" s="180"/>
      <c r="E4" s="180"/>
      <c r="F4" s="358"/>
      <c r="G4" s="358"/>
      <c r="H4" s="358"/>
      <c r="I4" s="359"/>
      <c r="J4" s="180"/>
      <c r="K4" s="180"/>
      <c r="L4" s="180"/>
      <c r="M4" s="180"/>
      <c r="N4" s="180"/>
      <c r="O4" s="745" t="s">
        <v>950</v>
      </c>
      <c r="P4" s="745"/>
    </row>
    <row r="5" spans="1:16" ht="33" customHeight="1">
      <c r="A5" s="180"/>
      <c r="B5" s="180"/>
      <c r="C5" s="357"/>
      <c r="D5" s="180"/>
      <c r="E5" s="180"/>
      <c r="F5" s="358"/>
      <c r="G5" s="358"/>
      <c r="H5" s="358"/>
      <c r="I5" s="359"/>
      <c r="J5" s="180"/>
      <c r="K5" s="180"/>
      <c r="L5" s="180"/>
      <c r="M5" s="180"/>
      <c r="N5" s="180"/>
      <c r="O5" s="425" t="s">
        <v>2</v>
      </c>
      <c r="P5" s="425"/>
    </row>
    <row r="6" spans="1:16" ht="26.25">
      <c r="A6" s="180"/>
      <c r="B6" s="180"/>
      <c r="C6" s="357"/>
      <c r="D6" s="180"/>
      <c r="E6" s="180"/>
      <c r="F6" s="358"/>
      <c r="G6" s="358"/>
      <c r="H6" s="358"/>
      <c r="I6" s="359"/>
      <c r="J6" s="180"/>
      <c r="K6" s="180"/>
      <c r="L6" s="180"/>
      <c r="M6" s="180"/>
      <c r="N6" s="180"/>
      <c r="O6" s="778" t="s">
        <v>951</v>
      </c>
      <c r="P6" s="778"/>
    </row>
    <row r="7" spans="1:16" ht="26.25">
      <c r="A7" s="425"/>
      <c r="B7" s="425"/>
      <c r="C7" s="426"/>
      <c r="D7" s="425"/>
      <c r="E7" s="425"/>
      <c r="F7" s="427"/>
      <c r="G7" s="427"/>
      <c r="H7" s="427"/>
      <c r="I7" s="428"/>
      <c r="J7" s="425"/>
      <c r="K7" s="425"/>
      <c r="L7" s="425"/>
      <c r="M7" s="425"/>
      <c r="N7" s="425"/>
      <c r="O7" s="721" t="s">
        <v>895</v>
      </c>
      <c r="P7" s="721"/>
    </row>
    <row r="8" spans="1:16" ht="25.5">
      <c r="A8" s="746" t="s">
        <v>1040</v>
      </c>
      <c r="B8" s="746"/>
      <c r="C8" s="746"/>
      <c r="D8" s="746"/>
      <c r="E8" s="746"/>
      <c r="F8" s="746"/>
      <c r="G8" s="746"/>
      <c r="H8" s="746"/>
      <c r="I8" s="746"/>
      <c r="J8" s="746"/>
      <c r="K8" s="746"/>
      <c r="L8" s="746"/>
      <c r="M8" s="746"/>
      <c r="N8" s="746"/>
      <c r="O8" s="746"/>
      <c r="P8" s="746"/>
    </row>
    <row r="9" spans="1:16" ht="26.25">
      <c r="A9" s="747" t="s">
        <v>4</v>
      </c>
      <c r="B9" s="747"/>
      <c r="C9" s="747"/>
      <c r="D9" s="747"/>
      <c r="E9" s="747"/>
      <c r="F9" s="747"/>
      <c r="G9" s="747"/>
      <c r="H9" s="747"/>
      <c r="I9" s="747"/>
      <c r="J9" s="747"/>
      <c r="K9" s="747"/>
      <c r="L9" s="747"/>
      <c r="M9" s="747"/>
      <c r="N9" s="747"/>
      <c r="O9" s="747"/>
      <c r="P9" s="747"/>
    </row>
    <row r="10" spans="1:16" ht="23.25">
      <c r="A10" s="770" t="s">
        <v>1041</v>
      </c>
      <c r="B10" s="770"/>
      <c r="C10" s="770"/>
      <c r="D10" s="529"/>
      <c r="E10" s="529"/>
      <c r="F10" s="526"/>
      <c r="G10" s="526"/>
      <c r="H10" s="358"/>
      <c r="I10" s="359"/>
      <c r="J10" s="180"/>
      <c r="K10" s="180"/>
      <c r="L10" s="180"/>
      <c r="M10" s="180"/>
      <c r="N10" s="180"/>
      <c r="O10" s="180"/>
      <c r="P10" s="360"/>
    </row>
    <row r="11" spans="1:16" ht="23.25">
      <c r="A11" s="529"/>
      <c r="B11" s="529"/>
      <c r="C11" s="525"/>
      <c r="D11" s="529"/>
      <c r="E11" s="529"/>
      <c r="F11" s="526"/>
      <c r="G11" s="526"/>
      <c r="H11" s="358"/>
      <c r="I11" s="359"/>
      <c r="J11" s="180"/>
      <c r="K11" s="180"/>
      <c r="L11" s="180"/>
      <c r="M11" s="180"/>
      <c r="N11" s="180"/>
      <c r="O11" s="180"/>
      <c r="P11" s="180"/>
    </row>
    <row r="12" spans="1:16" ht="23.25">
      <c r="A12" s="772" t="s">
        <v>5</v>
      </c>
      <c r="B12" s="772"/>
      <c r="C12" s="534" t="s">
        <v>6</v>
      </c>
      <c r="D12" s="529"/>
      <c r="E12" s="770" t="s">
        <v>958</v>
      </c>
      <c r="F12" s="770"/>
      <c r="G12" s="770"/>
      <c r="H12" s="526"/>
      <c r="I12" s="527"/>
      <c r="J12" s="528"/>
      <c r="K12" s="529"/>
      <c r="L12" s="530"/>
      <c r="M12" s="529"/>
      <c r="N12" s="180"/>
      <c r="O12" s="180"/>
      <c r="P12" s="180"/>
    </row>
    <row r="13" spans="1:16" ht="23.25">
      <c r="A13" s="524"/>
      <c r="B13" s="524"/>
      <c r="C13" s="525"/>
      <c r="D13" s="525"/>
      <c r="E13" s="779"/>
      <c r="F13" s="779"/>
      <c r="G13" s="779"/>
      <c r="H13" s="525"/>
      <c r="I13" s="531"/>
      <c r="J13" s="532"/>
      <c r="K13" s="525"/>
      <c r="L13" s="530" t="s">
        <v>952</v>
      </c>
      <c r="M13" s="525"/>
      <c r="N13" s="357"/>
      <c r="O13" s="357"/>
      <c r="P13" s="357"/>
    </row>
    <row r="14" spans="1:16" ht="23.25">
      <c r="A14" s="524"/>
      <c r="B14" s="524"/>
      <c r="C14" s="525"/>
      <c r="D14" s="525"/>
      <c r="E14" s="533"/>
      <c r="F14" s="533"/>
      <c r="G14" s="533"/>
      <c r="H14" s="525"/>
      <c r="I14" s="531"/>
      <c r="J14" s="532"/>
      <c r="K14" s="525"/>
      <c r="L14" s="525"/>
      <c r="M14" s="525"/>
      <c r="N14" s="357"/>
      <c r="O14" s="357"/>
      <c r="P14" s="357"/>
    </row>
    <row r="15" spans="1:16" ht="23.25">
      <c r="A15" s="525"/>
      <c r="B15" s="525"/>
      <c r="C15" s="525" t="s">
        <v>8</v>
      </c>
      <c r="D15" s="525"/>
      <c r="E15" s="770" t="s">
        <v>792</v>
      </c>
      <c r="F15" s="770"/>
      <c r="G15" s="770"/>
      <c r="H15" s="525"/>
      <c r="I15" s="531"/>
      <c r="J15" s="532"/>
      <c r="K15" s="525"/>
      <c r="L15" s="525" t="s">
        <v>960</v>
      </c>
      <c r="M15" s="525"/>
      <c r="N15" s="370"/>
      <c r="O15" s="370"/>
      <c r="P15" s="370"/>
    </row>
    <row r="16" spans="1:16" ht="23.25">
      <c r="A16" s="525"/>
      <c r="B16" s="525"/>
      <c r="C16" s="525"/>
      <c r="D16" s="525"/>
      <c r="E16" s="525"/>
      <c r="F16" s="525"/>
      <c r="G16" s="525"/>
      <c r="H16" s="525"/>
      <c r="I16" s="531"/>
      <c r="J16" s="532"/>
      <c r="K16" s="525"/>
      <c r="L16" s="525"/>
      <c r="M16" s="525"/>
      <c r="N16" s="370"/>
      <c r="O16" s="370"/>
      <c r="P16" s="370"/>
    </row>
    <row r="17" spans="1:16" ht="23.25">
      <c r="A17" s="525"/>
      <c r="B17" s="525"/>
      <c r="C17" s="525"/>
      <c r="D17" s="525"/>
      <c r="E17" s="770" t="s">
        <v>7</v>
      </c>
      <c r="F17" s="771"/>
      <c r="G17" s="525"/>
      <c r="H17" s="525"/>
      <c r="I17" s="531"/>
      <c r="J17" s="532"/>
      <c r="K17" s="525"/>
      <c r="L17" s="770" t="s">
        <v>812</v>
      </c>
      <c r="M17" s="770"/>
      <c r="N17" s="370"/>
      <c r="O17" s="370"/>
      <c r="P17" s="370"/>
    </row>
    <row r="18" spans="1:16" ht="23.25">
      <c r="A18" s="525"/>
      <c r="B18" s="525"/>
      <c r="C18" s="525"/>
      <c r="D18" s="525"/>
      <c r="E18" s="525"/>
      <c r="F18" s="525"/>
      <c r="G18" s="525"/>
      <c r="H18" s="525"/>
      <c r="I18" s="531"/>
      <c r="J18" s="532"/>
      <c r="K18" s="525"/>
      <c r="L18" s="525"/>
      <c r="M18" s="525"/>
      <c r="N18" s="370"/>
      <c r="O18" s="370"/>
      <c r="P18" s="370"/>
    </row>
    <row r="19" spans="1:16" ht="20.25" customHeight="1">
      <c r="A19" s="525"/>
      <c r="B19" s="525"/>
      <c r="C19" s="525"/>
      <c r="D19" s="525"/>
      <c r="E19" s="772" t="s">
        <v>791</v>
      </c>
      <c r="F19" s="772"/>
      <c r="G19" s="772"/>
      <c r="H19" s="534"/>
      <c r="I19" s="535"/>
      <c r="J19" s="534"/>
      <c r="K19" s="534"/>
      <c r="L19" s="536" t="s">
        <v>953</v>
      </c>
      <c r="M19" s="525"/>
      <c r="N19" s="370"/>
      <c r="O19" s="370"/>
      <c r="P19" s="370"/>
    </row>
    <row r="20" spans="1:16" ht="23.25">
      <c r="A20" s="525"/>
      <c r="B20" s="525"/>
      <c r="C20" s="525"/>
      <c r="D20" s="525"/>
      <c r="E20" s="534"/>
      <c r="F20" s="534"/>
      <c r="G20" s="534"/>
      <c r="H20" s="534"/>
      <c r="I20" s="535"/>
      <c r="J20" s="534"/>
      <c r="K20" s="534"/>
      <c r="L20" s="534"/>
      <c r="M20" s="525"/>
      <c r="N20" s="370"/>
      <c r="O20" s="370"/>
      <c r="P20" s="370"/>
    </row>
    <row r="21" spans="1:16" ht="23.25">
      <c r="A21" s="525"/>
      <c r="B21" s="525"/>
      <c r="C21" s="525"/>
      <c r="D21" s="525"/>
      <c r="E21" s="770" t="s">
        <v>589</v>
      </c>
      <c r="F21" s="770"/>
      <c r="G21" s="770"/>
      <c r="H21" s="525"/>
      <c r="I21" s="531"/>
      <c r="J21" s="532"/>
      <c r="K21" s="525"/>
      <c r="L21" s="525" t="s">
        <v>827</v>
      </c>
      <c r="M21" s="525"/>
      <c r="N21" s="370"/>
      <c r="O21" s="370"/>
      <c r="P21" s="370"/>
    </row>
    <row r="22" spans="1:16" ht="23.25">
      <c r="A22" s="373"/>
      <c r="B22" s="373"/>
      <c r="C22" s="373"/>
      <c r="D22" s="373"/>
      <c r="E22" s="525"/>
      <c r="F22" s="525"/>
      <c r="G22" s="525"/>
      <c r="H22" s="525"/>
      <c r="I22" s="531"/>
      <c r="J22" s="534"/>
      <c r="K22" s="525"/>
      <c r="L22" s="525"/>
      <c r="M22" s="525"/>
      <c r="N22" s="370"/>
      <c r="O22" s="370"/>
      <c r="P22" s="370"/>
    </row>
    <row r="23" spans="1:16" ht="23.25">
      <c r="A23" s="373"/>
      <c r="B23" s="373"/>
      <c r="C23" s="373"/>
      <c r="D23" s="373"/>
      <c r="E23" s="770" t="s">
        <v>472</v>
      </c>
      <c r="F23" s="770"/>
      <c r="G23" s="770"/>
      <c r="H23" s="525"/>
      <c r="I23" s="531"/>
      <c r="J23" s="534"/>
      <c r="K23" s="525"/>
      <c r="L23" s="525" t="s">
        <v>949</v>
      </c>
      <c r="M23" s="525"/>
      <c r="N23" s="370"/>
      <c r="O23" s="370"/>
      <c r="P23" s="370"/>
    </row>
    <row r="24" spans="1:16" ht="20.25" customHeight="1">
      <c r="A24" s="373"/>
      <c r="B24" s="373"/>
      <c r="C24" s="373"/>
      <c r="D24" s="373"/>
      <c r="E24" s="525"/>
      <c r="F24" s="525"/>
      <c r="G24" s="525"/>
      <c r="H24" s="525"/>
      <c r="I24" s="531"/>
      <c r="J24" s="534"/>
      <c r="K24" s="525"/>
      <c r="L24" s="525"/>
      <c r="M24" s="525"/>
      <c r="N24" s="370"/>
      <c r="O24" s="370"/>
      <c r="P24" s="370"/>
    </row>
    <row r="25" spans="1:16" ht="23.25">
      <c r="A25" s="373"/>
      <c r="B25" s="373"/>
      <c r="C25" s="373"/>
      <c r="D25" s="373"/>
      <c r="E25" s="770" t="s">
        <v>508</v>
      </c>
      <c r="F25" s="770"/>
      <c r="G25" s="770"/>
      <c r="H25" s="525"/>
      <c r="I25" s="531"/>
      <c r="J25" s="532"/>
      <c r="K25" s="525"/>
      <c r="L25" s="525" t="s">
        <v>758</v>
      </c>
      <c r="M25" s="525"/>
      <c r="N25" s="370"/>
      <c r="O25" s="370"/>
      <c r="P25" s="370"/>
    </row>
    <row r="26" spans="1:16" ht="26.25" customHeight="1" thickBot="1">
      <c r="A26" s="244"/>
      <c r="B26" s="180"/>
      <c r="C26" s="357"/>
      <c r="D26" s="180"/>
      <c r="E26" s="180"/>
      <c r="F26" s="358"/>
      <c r="G26" s="358"/>
      <c r="H26" s="358"/>
      <c r="I26" s="359"/>
      <c r="J26" s="361"/>
      <c r="K26" s="180"/>
      <c r="L26" s="180"/>
      <c r="M26" s="244"/>
      <c r="N26" s="244"/>
      <c r="O26" s="244"/>
      <c r="P26" s="244"/>
    </row>
    <row r="27" spans="1:16" s="186" customFormat="1" ht="18.75">
      <c r="A27" s="761" t="s">
        <v>12</v>
      </c>
      <c r="B27" s="749" t="s">
        <v>13</v>
      </c>
      <c r="C27" s="764" t="s">
        <v>14</v>
      </c>
      <c r="D27" s="749" t="s">
        <v>15</v>
      </c>
      <c r="E27" s="749" t="s">
        <v>16</v>
      </c>
      <c r="F27" s="758" t="s">
        <v>628</v>
      </c>
      <c r="G27" s="758" t="s">
        <v>491</v>
      </c>
      <c r="H27" s="752" t="s">
        <v>525</v>
      </c>
      <c r="I27" s="755" t="s">
        <v>17</v>
      </c>
      <c r="J27" s="749" t="s">
        <v>962</v>
      </c>
      <c r="K27" s="749" t="s">
        <v>19</v>
      </c>
      <c r="L27" s="749" t="s">
        <v>20</v>
      </c>
      <c r="M27" s="749" t="s">
        <v>21</v>
      </c>
      <c r="N27" s="749" t="s">
        <v>22</v>
      </c>
      <c r="O27" s="749" t="s">
        <v>23</v>
      </c>
      <c r="P27" s="749" t="s">
        <v>24</v>
      </c>
    </row>
    <row r="28" spans="1:16" s="186" customFormat="1" ht="24" customHeight="1">
      <c r="A28" s="762"/>
      <c r="B28" s="750"/>
      <c r="C28" s="765"/>
      <c r="D28" s="750"/>
      <c r="E28" s="750"/>
      <c r="F28" s="759"/>
      <c r="G28" s="759"/>
      <c r="H28" s="753"/>
      <c r="I28" s="756"/>
      <c r="J28" s="750"/>
      <c r="K28" s="750"/>
      <c r="L28" s="750"/>
      <c r="M28" s="750"/>
      <c r="N28" s="750"/>
      <c r="O28" s="750"/>
      <c r="P28" s="750"/>
    </row>
    <row r="29" spans="1:16" s="186" customFormat="1" ht="18.75" customHeight="1" thickBot="1">
      <c r="A29" s="763"/>
      <c r="B29" s="751"/>
      <c r="C29" s="766"/>
      <c r="D29" s="751"/>
      <c r="E29" s="751"/>
      <c r="F29" s="760"/>
      <c r="G29" s="760"/>
      <c r="H29" s="754"/>
      <c r="I29" s="757"/>
      <c r="J29" s="751"/>
      <c r="K29" s="751"/>
      <c r="L29" s="751"/>
      <c r="M29" s="751"/>
      <c r="N29" s="751"/>
      <c r="O29" s="751"/>
      <c r="P29" s="751"/>
    </row>
    <row r="30" spans="1:16" ht="120" customHeight="1">
      <c r="A30" s="561">
        <v>1</v>
      </c>
      <c r="B30" s="482" t="s">
        <v>1042</v>
      </c>
      <c r="C30" s="580" t="s">
        <v>1051</v>
      </c>
      <c r="D30" s="504" t="s">
        <v>31</v>
      </c>
      <c r="E30" s="582">
        <v>25</v>
      </c>
      <c r="F30" s="582" t="s">
        <v>1043</v>
      </c>
      <c r="G30" s="582" t="s">
        <v>1044</v>
      </c>
      <c r="H30" s="483">
        <v>1089870</v>
      </c>
      <c r="I30" s="485"/>
      <c r="J30" s="486" t="s">
        <v>947</v>
      </c>
      <c r="K30" s="487"/>
      <c r="L30" s="416" t="s">
        <v>935</v>
      </c>
      <c r="M30" s="507" t="s">
        <v>605</v>
      </c>
      <c r="N30" s="198" t="s">
        <v>957</v>
      </c>
      <c r="O30" s="489" t="s">
        <v>1053</v>
      </c>
      <c r="P30" s="455" t="s">
        <v>633</v>
      </c>
    </row>
    <row r="31" spans="1:16" ht="103.5" customHeight="1">
      <c r="A31" s="561">
        <v>2</v>
      </c>
      <c r="B31" s="581" t="s">
        <v>1042</v>
      </c>
      <c r="C31" s="580" t="s">
        <v>1051</v>
      </c>
      <c r="D31" s="504" t="s">
        <v>31</v>
      </c>
      <c r="E31" s="582">
        <v>3</v>
      </c>
      <c r="F31" s="582" t="s">
        <v>1045</v>
      </c>
      <c r="G31" s="582" t="s">
        <v>1057</v>
      </c>
      <c r="H31" s="450">
        <v>1089870</v>
      </c>
      <c r="I31" s="451"/>
      <c r="J31" s="452" t="s">
        <v>947</v>
      </c>
      <c r="K31" s="416"/>
      <c r="L31" s="416" t="s">
        <v>935</v>
      </c>
      <c r="M31" s="507" t="s">
        <v>605</v>
      </c>
      <c r="N31" s="198" t="s">
        <v>957</v>
      </c>
      <c r="O31" s="489" t="s">
        <v>1052</v>
      </c>
      <c r="P31" s="455" t="s">
        <v>633</v>
      </c>
    </row>
    <row r="32" spans="1:16" ht="120" customHeight="1">
      <c r="A32" s="561">
        <v>3</v>
      </c>
      <c r="B32" s="581" t="s">
        <v>1046</v>
      </c>
      <c r="C32" s="580" t="s">
        <v>1047</v>
      </c>
      <c r="D32" s="504" t="s">
        <v>31</v>
      </c>
      <c r="E32" s="582">
        <v>1</v>
      </c>
      <c r="F32" s="582" t="s">
        <v>1048</v>
      </c>
      <c r="G32" s="582" t="s">
        <v>1058</v>
      </c>
      <c r="H32" s="477">
        <v>1229238</v>
      </c>
      <c r="I32" s="451"/>
      <c r="J32" s="452" t="s">
        <v>937</v>
      </c>
      <c r="K32" s="416"/>
      <c r="L32" s="487" t="s">
        <v>934</v>
      </c>
      <c r="M32" s="507" t="s">
        <v>605</v>
      </c>
      <c r="N32" s="198" t="s">
        <v>957</v>
      </c>
      <c r="O32" s="489" t="s">
        <v>1052</v>
      </c>
      <c r="P32" s="455" t="s">
        <v>633</v>
      </c>
    </row>
    <row r="33" spans="1:16" ht="114" customHeight="1">
      <c r="A33" s="561">
        <v>4</v>
      </c>
      <c r="B33" s="581" t="s">
        <v>1049</v>
      </c>
      <c r="C33" s="584" t="s">
        <v>1050</v>
      </c>
      <c r="D33" s="504" t="s">
        <v>31</v>
      </c>
      <c r="E33" s="582">
        <v>2</v>
      </c>
      <c r="F33" s="582">
        <v>3432.2</v>
      </c>
      <c r="G33" s="582" t="s">
        <v>1059</v>
      </c>
      <c r="H33" s="475">
        <v>1021842</v>
      </c>
      <c r="I33" s="451"/>
      <c r="J33" s="452" t="s">
        <v>938</v>
      </c>
      <c r="K33" s="416"/>
      <c r="L33" s="487" t="s">
        <v>934</v>
      </c>
      <c r="M33" s="506" t="s">
        <v>605</v>
      </c>
      <c r="N33" s="198" t="s">
        <v>957</v>
      </c>
      <c r="O33" s="489" t="s">
        <v>1055</v>
      </c>
      <c r="P33" s="455" t="s">
        <v>633</v>
      </c>
    </row>
    <row r="34" spans="1:16" ht="23.25" thickBot="1">
      <c r="A34" s="522"/>
      <c r="B34" s="509"/>
      <c r="C34" s="510"/>
      <c r="D34" s="511"/>
      <c r="E34" s="583">
        <f>SUM(E30:E33)</f>
        <v>31</v>
      </c>
      <c r="F34" s="553"/>
      <c r="G34" s="552">
        <f>G30+G31+G32+G33</f>
        <v>32377444</v>
      </c>
      <c r="H34" s="513"/>
      <c r="I34" s="514"/>
      <c r="J34" s="512"/>
      <c r="K34" s="512"/>
      <c r="L34" s="512"/>
      <c r="M34" s="515"/>
      <c r="N34" s="509"/>
      <c r="O34" s="516"/>
      <c r="P34" s="517"/>
    </row>
    <row r="35" spans="1:16" s="545" customFormat="1" ht="23.25">
      <c r="A35" s="727" t="s">
        <v>28</v>
      </c>
      <c r="B35" s="727"/>
      <c r="C35" s="727"/>
      <c r="D35" s="537"/>
      <c r="E35" s="538"/>
      <c r="F35" s="539"/>
      <c r="G35" s="540"/>
      <c r="H35" s="541"/>
      <c r="I35" s="542"/>
      <c r="J35" s="543"/>
      <c r="K35" s="544"/>
      <c r="L35" s="544"/>
      <c r="M35" s="544"/>
      <c r="N35" s="544"/>
      <c r="O35" s="544"/>
      <c r="P35" s="544"/>
    </row>
    <row r="36" spans="1:16" s="545" customFormat="1" ht="93.75" customHeight="1">
      <c r="A36" s="728" t="s">
        <v>1056</v>
      </c>
      <c r="B36" s="728"/>
      <c r="C36" s="728"/>
      <c r="D36" s="728"/>
      <c r="E36" s="728"/>
      <c r="F36" s="728"/>
      <c r="G36" s="728"/>
      <c r="H36" s="728"/>
      <c r="I36" s="728"/>
      <c r="J36" s="728"/>
      <c r="K36" s="728"/>
      <c r="L36" s="728"/>
      <c r="M36" s="728"/>
      <c r="N36" s="728"/>
      <c r="O36" s="728"/>
      <c r="P36" s="728"/>
    </row>
    <row r="37" spans="1:16" s="545" customFormat="1" ht="23.25">
      <c r="A37" s="729" t="s">
        <v>29</v>
      </c>
      <c r="B37" s="729"/>
      <c r="C37" s="534"/>
      <c r="D37" s="530"/>
      <c r="E37" s="770"/>
      <c r="F37" s="770"/>
      <c r="G37" s="770"/>
      <c r="H37" s="546"/>
      <c r="I37" s="526"/>
      <c r="J37" s="547"/>
      <c r="K37" s="526"/>
      <c r="L37" s="529"/>
      <c r="M37" s="530"/>
      <c r="N37" s="548"/>
      <c r="O37" s="549"/>
      <c r="P37" s="529"/>
    </row>
    <row r="38" spans="1:16" s="545" customFormat="1" ht="17.25" customHeight="1">
      <c r="A38" s="530"/>
      <c r="B38" s="530"/>
      <c r="C38" s="534"/>
      <c r="D38" s="530"/>
      <c r="E38" s="525"/>
      <c r="F38" s="525"/>
      <c r="G38" s="546"/>
      <c r="H38" s="546"/>
      <c r="I38" s="547"/>
      <c r="J38" s="547"/>
      <c r="K38" s="526"/>
      <c r="L38" s="529"/>
      <c r="M38" s="530"/>
      <c r="N38" s="548"/>
      <c r="O38" s="530"/>
      <c r="P38" s="549"/>
    </row>
    <row r="39" spans="1:16" s="545" customFormat="1" ht="23.25">
      <c r="A39" s="530"/>
      <c r="B39" s="530"/>
      <c r="C39" s="534"/>
      <c r="D39" s="530"/>
      <c r="E39" s="768" t="str">
        <f>E15</f>
        <v>Главный механик</v>
      </c>
      <c r="F39" s="768"/>
      <c r="G39" s="768"/>
      <c r="H39" s="530"/>
      <c r="I39" s="529"/>
      <c r="J39" s="529"/>
      <c r="K39" s="529"/>
      <c r="L39" s="529" t="str">
        <f>L15</f>
        <v>О. Н. Демченко</v>
      </c>
      <c r="M39" s="530"/>
      <c r="N39" s="529"/>
      <c r="O39" s="530"/>
      <c r="P39" s="530"/>
    </row>
    <row r="40" spans="1:16" s="545" customFormat="1" ht="23.25">
      <c r="A40" s="530"/>
      <c r="B40" s="530"/>
      <c r="C40" s="534"/>
      <c r="D40" s="530"/>
      <c r="E40" s="529"/>
      <c r="F40" s="529"/>
      <c r="G40" s="530"/>
      <c r="H40" s="530"/>
      <c r="I40" s="529"/>
      <c r="J40" s="529"/>
      <c r="K40" s="529"/>
      <c r="L40" s="529"/>
      <c r="M40" s="530"/>
      <c r="N40" s="529"/>
      <c r="O40" s="530"/>
      <c r="P40" s="530"/>
    </row>
    <row r="41" spans="1:16" s="545" customFormat="1" ht="20.25" customHeight="1">
      <c r="A41" s="530"/>
      <c r="B41" s="530"/>
      <c r="C41" s="534"/>
      <c r="D41" s="530"/>
      <c r="E41" s="770" t="s">
        <v>878</v>
      </c>
      <c r="F41" s="771"/>
      <c r="G41" s="530"/>
      <c r="H41" s="530"/>
      <c r="I41" s="529"/>
      <c r="J41" s="529"/>
      <c r="K41" s="529"/>
      <c r="L41" s="770" t="str">
        <f>L17</f>
        <v>Д. А. Фатеев</v>
      </c>
      <c r="M41" s="770"/>
      <c r="N41" s="529"/>
      <c r="O41" s="530"/>
      <c r="P41" s="530"/>
    </row>
    <row r="42" spans="1:16" s="545" customFormat="1" ht="23.25">
      <c r="A42" s="530"/>
      <c r="B42" s="530"/>
      <c r="C42" s="534"/>
      <c r="D42" s="530"/>
      <c r="E42" s="529"/>
      <c r="F42" s="529"/>
      <c r="G42" s="530"/>
      <c r="H42" s="530"/>
      <c r="I42" s="529"/>
      <c r="J42" s="529"/>
      <c r="K42" s="529"/>
      <c r="L42" s="529"/>
      <c r="M42" s="530"/>
      <c r="N42" s="529"/>
      <c r="O42" s="530"/>
      <c r="P42" s="530"/>
    </row>
    <row r="43" spans="1:16" s="545" customFormat="1" ht="23.25">
      <c r="A43" s="530"/>
      <c r="B43" s="530"/>
      <c r="C43" s="534"/>
      <c r="D43" s="530"/>
      <c r="E43" s="769" t="str">
        <f>E19</f>
        <v>Начальник УКС</v>
      </c>
      <c r="F43" s="769"/>
      <c r="G43" s="769"/>
      <c r="H43" s="529"/>
      <c r="I43" s="530"/>
      <c r="J43" s="530"/>
      <c r="K43" s="530"/>
      <c r="L43" s="529" t="str">
        <f>L19</f>
        <v>С. И. Асланов</v>
      </c>
      <c r="M43" s="530"/>
      <c r="N43" s="530"/>
      <c r="O43" s="530"/>
      <c r="P43" s="530"/>
    </row>
    <row r="44" spans="1:16" s="545" customFormat="1" ht="23.25">
      <c r="A44" s="530"/>
      <c r="B44" s="530"/>
      <c r="C44" s="534"/>
      <c r="D44" s="530"/>
      <c r="E44" s="530"/>
      <c r="F44" s="530"/>
      <c r="G44" s="530"/>
      <c r="H44" s="530"/>
      <c r="I44" s="550"/>
      <c r="J44" s="530"/>
      <c r="K44" s="530"/>
      <c r="L44" s="530"/>
      <c r="M44" s="530"/>
      <c r="N44" s="530"/>
      <c r="O44" s="530"/>
      <c r="P44" s="530"/>
    </row>
    <row r="45" spans="1:16" s="545" customFormat="1" ht="23.25">
      <c r="A45" s="530"/>
      <c r="B45" s="530"/>
      <c r="C45" s="534"/>
      <c r="D45" s="530"/>
      <c r="E45" s="769" t="str">
        <f>E21</f>
        <v>Начальник ОР УМТО</v>
      </c>
      <c r="F45" s="769"/>
      <c r="G45" s="769"/>
      <c r="H45" s="530"/>
      <c r="I45" s="550"/>
      <c r="J45" s="530"/>
      <c r="K45" s="530"/>
      <c r="L45" s="530" t="str">
        <f>L21</f>
        <v>А. В. Куландина</v>
      </c>
      <c r="M45" s="530"/>
      <c r="N45" s="530"/>
      <c r="O45" s="530"/>
      <c r="P45" s="530"/>
    </row>
    <row r="46" spans="1:16" s="545" customFormat="1" ht="23.25">
      <c r="A46" s="530"/>
      <c r="B46" s="530"/>
      <c r="C46" s="534"/>
      <c r="D46" s="530"/>
      <c r="E46" s="530"/>
      <c r="F46" s="530"/>
      <c r="G46" s="530"/>
      <c r="H46" s="530"/>
      <c r="I46" s="550"/>
      <c r="J46" s="530"/>
      <c r="K46" s="530"/>
      <c r="L46" s="530"/>
      <c r="M46" s="530"/>
      <c r="N46" s="530"/>
      <c r="O46" s="530"/>
      <c r="P46" s="530"/>
    </row>
    <row r="47" spans="1:16" s="545" customFormat="1" ht="23.25">
      <c r="A47" s="530"/>
      <c r="B47" s="530"/>
      <c r="C47" s="534"/>
      <c r="D47" s="530"/>
      <c r="E47" s="769" t="str">
        <f>E23</f>
        <v>Начальник ОКОиМ УКС</v>
      </c>
      <c r="F47" s="769"/>
      <c r="G47" s="769"/>
      <c r="H47" s="530"/>
      <c r="I47" s="550"/>
      <c r="J47" s="530"/>
      <c r="K47" s="530"/>
      <c r="L47" s="530" t="str">
        <f>L23</f>
        <v>Д. Ю. Шальнев </v>
      </c>
      <c r="M47" s="530"/>
      <c r="N47" s="530"/>
      <c r="O47" s="530"/>
      <c r="P47" s="530"/>
    </row>
    <row r="48" spans="1:16" s="545" customFormat="1" ht="23.25">
      <c r="A48" s="530"/>
      <c r="B48" s="530"/>
      <c r="C48" s="534"/>
      <c r="D48" s="530"/>
      <c r="E48" s="530"/>
      <c r="F48" s="530"/>
      <c r="G48" s="530"/>
      <c r="H48" s="530"/>
      <c r="I48" s="550"/>
      <c r="J48" s="530"/>
      <c r="K48" s="530"/>
      <c r="L48" s="530"/>
      <c r="M48" s="530"/>
      <c r="N48" s="530"/>
      <c r="O48" s="530"/>
      <c r="P48" s="530"/>
    </row>
    <row r="49" spans="1:16" s="545" customFormat="1" ht="23.25">
      <c r="A49" s="530"/>
      <c r="B49" s="530"/>
      <c r="C49" s="534"/>
      <c r="D49" s="530"/>
      <c r="E49" s="769" t="str">
        <f>E25</f>
        <v>Старший специалист ОГМех</v>
      </c>
      <c r="F49" s="769"/>
      <c r="G49" s="769"/>
      <c r="H49" s="530"/>
      <c r="I49" s="550"/>
      <c r="J49" s="530"/>
      <c r="K49" s="530"/>
      <c r="L49" s="530" t="str">
        <f>L25</f>
        <v>О. В. Степанова</v>
      </c>
      <c r="M49" s="530"/>
      <c r="N49" s="530"/>
      <c r="O49" s="530"/>
      <c r="P49" s="530"/>
    </row>
    <row r="50" spans="1:16" s="545" customFormat="1" ht="23.25">
      <c r="A50" s="528"/>
      <c r="B50" s="528"/>
      <c r="C50" s="532"/>
      <c r="D50" s="528"/>
      <c r="E50" s="530"/>
      <c r="F50" s="551"/>
      <c r="G50" s="551"/>
      <c r="H50" s="551"/>
      <c r="I50" s="550"/>
      <c r="J50" s="530"/>
      <c r="K50" s="530"/>
      <c r="L50" s="530"/>
      <c r="M50" s="528"/>
      <c r="N50" s="528"/>
      <c r="O50" s="528"/>
      <c r="P50" s="528"/>
    </row>
    <row r="53" spans="1:6" ht="18.75" customHeight="1">
      <c r="A53" s="713" t="s">
        <v>829</v>
      </c>
      <c r="B53" s="713"/>
      <c r="C53" s="713"/>
      <c r="D53" s="713"/>
      <c r="E53" s="713"/>
      <c r="F53" s="713"/>
    </row>
    <row r="54" spans="1:6" ht="18.75" customHeight="1">
      <c r="A54" s="713" t="s">
        <v>948</v>
      </c>
      <c r="B54" s="713"/>
      <c r="C54" s="713"/>
      <c r="D54" s="713"/>
      <c r="E54" s="713"/>
      <c r="F54" s="356"/>
    </row>
  </sheetData>
  <sheetProtection/>
  <mergeCells count="45">
    <mergeCell ref="A54:E54"/>
    <mergeCell ref="E43:G43"/>
    <mergeCell ref="E45:G45"/>
    <mergeCell ref="E47:G47"/>
    <mergeCell ref="E49:G49"/>
    <mergeCell ref="A53:F53"/>
    <mergeCell ref="A36:P36"/>
    <mergeCell ref="A37:B37"/>
    <mergeCell ref="E37:G37"/>
    <mergeCell ref="E39:G39"/>
    <mergeCell ref="E41:F41"/>
    <mergeCell ref="L41:M41"/>
    <mergeCell ref="L27:L29"/>
    <mergeCell ref="M27:M29"/>
    <mergeCell ref="N27:N29"/>
    <mergeCell ref="O27:O29"/>
    <mergeCell ref="P27:P29"/>
    <mergeCell ref="A35:C35"/>
    <mergeCell ref="F27:F29"/>
    <mergeCell ref="G27:G29"/>
    <mergeCell ref="H27:H29"/>
    <mergeCell ref="I27:I29"/>
    <mergeCell ref="J27:J29"/>
    <mergeCell ref="K27:K29"/>
    <mergeCell ref="E19:G19"/>
    <mergeCell ref="E21:G21"/>
    <mergeCell ref="E23:G23"/>
    <mergeCell ref="E25:G25"/>
    <mergeCell ref="A27:A29"/>
    <mergeCell ref="B27:B29"/>
    <mergeCell ref="C27:C29"/>
    <mergeCell ref="D27:D29"/>
    <mergeCell ref="E27:E29"/>
    <mergeCell ref="A10:C10"/>
    <mergeCell ref="A12:B12"/>
    <mergeCell ref="E12:G13"/>
    <mergeCell ref="E15:G15"/>
    <mergeCell ref="E17:F17"/>
    <mergeCell ref="L17:M17"/>
    <mergeCell ref="O3:P3"/>
    <mergeCell ref="O4:P4"/>
    <mergeCell ref="O6:P6"/>
    <mergeCell ref="O7:P7"/>
    <mergeCell ref="A8:P8"/>
    <mergeCell ref="A9:P9"/>
  </mergeCells>
  <printOptions/>
  <pageMargins left="0.7" right="0.7" top="0.75" bottom="0.75" header="0.3" footer="0.3"/>
  <pageSetup fitToHeight="0" fitToWidth="1" horizontalDpi="600" verticalDpi="600" orientation="landscape" paperSize="9" scale="3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28"/>
  <sheetViews>
    <sheetView tabSelected="1" zoomScale="70" zoomScaleNormal="70" zoomScaleSheetLayoutView="85" zoomScalePageLayoutView="0" workbookViewId="0" topLeftCell="A1">
      <selection activeCell="J16" sqref="J16"/>
    </sheetView>
  </sheetViews>
  <sheetFormatPr defaultColWidth="9.00390625" defaultRowHeight="12.75"/>
  <cols>
    <col min="1" max="1" width="10.875" style="588" customWidth="1"/>
    <col min="2" max="2" width="25.125" style="588" customWidth="1"/>
    <col min="3" max="3" width="28.25390625" style="588" customWidth="1"/>
    <col min="4" max="5" width="9.00390625" style="588" bestFit="1" customWidth="1"/>
    <col min="6" max="6" width="19.375" style="588" customWidth="1"/>
    <col min="7" max="7" width="35.75390625" style="588" customWidth="1"/>
    <col min="8" max="8" width="29.875" style="588" customWidth="1"/>
    <col min="9" max="16384" width="9.125" style="588" customWidth="1"/>
  </cols>
  <sheetData>
    <row r="1" spans="1:8" ht="15">
      <c r="A1" s="586"/>
      <c r="B1" s="586"/>
      <c r="C1" s="586"/>
      <c r="D1" s="586"/>
      <c r="E1" s="586"/>
      <c r="F1" s="586"/>
      <c r="G1" s="586"/>
      <c r="H1" s="589"/>
    </row>
    <row r="2" spans="1:8" ht="14.25">
      <c r="A2" s="586"/>
      <c r="B2" s="586"/>
      <c r="C2" s="586"/>
      <c r="D2" s="586"/>
      <c r="E2" s="586"/>
      <c r="F2" s="586"/>
      <c r="G2" s="586"/>
      <c r="H2" s="586"/>
    </row>
    <row r="3" spans="1:8" ht="14.25">
      <c r="A3" s="586"/>
      <c r="B3" s="586"/>
      <c r="C3" s="586"/>
      <c r="D3" s="586"/>
      <c r="E3" s="586"/>
      <c r="F3" s="586"/>
      <c r="G3" s="586"/>
      <c r="H3" s="586"/>
    </row>
    <row r="4" spans="1:8" ht="14.25">
      <c r="A4" s="586"/>
      <c r="B4" s="586"/>
      <c r="C4" s="586"/>
      <c r="D4" s="586"/>
      <c r="E4" s="586"/>
      <c r="F4" s="586"/>
      <c r="G4" s="586"/>
      <c r="H4" s="586"/>
    </row>
    <row r="5" spans="1:8" ht="14.25">
      <c r="A5" s="586"/>
      <c r="B5" s="586"/>
      <c r="C5" s="586"/>
      <c r="D5" s="586"/>
      <c r="E5" s="586"/>
      <c r="F5" s="586"/>
      <c r="G5" s="586"/>
      <c r="H5" s="590"/>
    </row>
    <row r="6" spans="1:8" ht="21" customHeight="1">
      <c r="A6" s="586"/>
      <c r="B6" s="586"/>
      <c r="C6" s="586"/>
      <c r="D6" s="586"/>
      <c r="E6" s="586"/>
      <c r="F6" s="586"/>
      <c r="H6" s="591"/>
    </row>
    <row r="7" spans="1:7" ht="21" customHeight="1">
      <c r="A7" s="586"/>
      <c r="B7" s="586"/>
      <c r="C7" s="586"/>
      <c r="D7" s="586"/>
      <c r="E7" s="586"/>
      <c r="F7" s="586"/>
      <c r="G7" s="591"/>
    </row>
    <row r="8" spans="1:8" ht="15.75">
      <c r="A8" s="783" t="s">
        <v>1061</v>
      </c>
      <c r="B8" s="783"/>
      <c r="C8" s="783"/>
      <c r="D8" s="783"/>
      <c r="E8" s="783"/>
      <c r="F8" s="783"/>
      <c r="G8" s="783"/>
      <c r="H8" s="783"/>
    </row>
    <row r="9" spans="1:8" ht="15.75">
      <c r="A9" s="784" t="s">
        <v>1067</v>
      </c>
      <c r="B9" s="784"/>
      <c r="C9" s="784"/>
      <c r="D9" s="784"/>
      <c r="E9" s="784"/>
      <c r="F9" s="784"/>
      <c r="G9" s="784"/>
      <c r="H9" s="784"/>
    </row>
    <row r="10" spans="1:8" ht="14.25">
      <c r="A10" s="593"/>
      <c r="B10" s="593"/>
      <c r="C10" s="586"/>
      <c r="D10" s="593"/>
      <c r="E10" s="608"/>
      <c r="F10" s="593"/>
      <c r="G10" s="593"/>
      <c r="H10" s="593"/>
    </row>
    <row r="11" spans="1:8" ht="14.25">
      <c r="A11" s="593"/>
      <c r="B11" s="593"/>
      <c r="C11" s="586"/>
      <c r="D11" s="593"/>
      <c r="E11" s="593"/>
      <c r="F11" s="593"/>
      <c r="G11" s="593"/>
      <c r="H11" s="593"/>
    </row>
    <row r="12" spans="1:8" s="585" customFormat="1" ht="16.5" customHeight="1">
      <c r="A12" s="785" t="s">
        <v>12</v>
      </c>
      <c r="B12" s="785" t="s">
        <v>13</v>
      </c>
      <c r="C12" s="785" t="s">
        <v>1060</v>
      </c>
      <c r="D12" s="785" t="s">
        <v>15</v>
      </c>
      <c r="E12" s="785" t="s">
        <v>16</v>
      </c>
      <c r="F12" s="785" t="s">
        <v>20</v>
      </c>
      <c r="G12" s="785" t="s">
        <v>23</v>
      </c>
      <c r="H12" s="785" t="s">
        <v>1062</v>
      </c>
    </row>
    <row r="13" spans="1:8" s="585" customFormat="1" ht="16.5" customHeight="1">
      <c r="A13" s="786"/>
      <c r="B13" s="786"/>
      <c r="C13" s="786"/>
      <c r="D13" s="786"/>
      <c r="E13" s="786"/>
      <c r="F13" s="786"/>
      <c r="G13" s="786"/>
      <c r="H13" s="786"/>
    </row>
    <row r="14" spans="1:8" s="585" customFormat="1" ht="31.5" customHeight="1">
      <c r="A14" s="787"/>
      <c r="B14" s="787"/>
      <c r="C14" s="787"/>
      <c r="D14" s="787"/>
      <c r="E14" s="787"/>
      <c r="F14" s="787"/>
      <c r="G14" s="787"/>
      <c r="H14" s="787"/>
    </row>
    <row r="15" spans="1:8" s="611" customFormat="1" ht="168.75" customHeight="1">
      <c r="A15" s="612">
        <v>1</v>
      </c>
      <c r="B15" s="519" t="s">
        <v>1064</v>
      </c>
      <c r="C15" s="519" t="s">
        <v>1074</v>
      </c>
      <c r="D15" s="780" t="s">
        <v>1065</v>
      </c>
      <c r="E15" s="613">
        <v>11.835</v>
      </c>
      <c r="F15" s="788" t="s">
        <v>1066</v>
      </c>
      <c r="G15" s="791" t="s">
        <v>1073</v>
      </c>
      <c r="H15" s="791" t="s">
        <v>1072</v>
      </c>
    </row>
    <row r="16" spans="1:8" s="611" customFormat="1" ht="37.5">
      <c r="A16" s="612">
        <v>2</v>
      </c>
      <c r="B16" s="519" t="s">
        <v>1069</v>
      </c>
      <c r="C16" s="519" t="s">
        <v>1068</v>
      </c>
      <c r="D16" s="781"/>
      <c r="E16" s="613">
        <v>7.194</v>
      </c>
      <c r="F16" s="789"/>
      <c r="G16" s="792"/>
      <c r="H16" s="792"/>
    </row>
    <row r="17" spans="1:8" s="585" customFormat="1" ht="15.75" customHeight="1">
      <c r="A17" s="598">
        <v>3</v>
      </c>
      <c r="B17" s="614" t="s">
        <v>1071</v>
      </c>
      <c r="C17" s="615" t="s">
        <v>1070</v>
      </c>
      <c r="D17" s="782"/>
      <c r="E17" s="616">
        <v>26.078</v>
      </c>
      <c r="F17" s="790"/>
      <c r="G17" s="793"/>
      <c r="H17" s="793"/>
    </row>
    <row r="18" spans="1:8" ht="15.75">
      <c r="A18" s="796"/>
      <c r="B18" s="796"/>
      <c r="C18" s="796"/>
      <c r="D18" s="599"/>
      <c r="E18" s="600"/>
      <c r="F18" s="601"/>
      <c r="G18" s="601"/>
      <c r="H18" s="601"/>
    </row>
    <row r="19" spans="1:8" ht="30.75" customHeight="1">
      <c r="A19" s="797"/>
      <c r="B19" s="797"/>
      <c r="C19" s="797"/>
      <c r="D19" s="797"/>
      <c r="E19" s="797"/>
      <c r="F19" s="797"/>
      <c r="G19" s="797"/>
      <c r="H19" s="797"/>
    </row>
    <row r="20" spans="1:8" ht="15.75">
      <c r="A20" s="798"/>
      <c r="B20" s="798"/>
      <c r="C20" s="602"/>
      <c r="D20" s="602"/>
      <c r="E20" s="609"/>
      <c r="F20" s="603"/>
      <c r="G20" s="604"/>
      <c r="H20" s="603"/>
    </row>
    <row r="21" spans="1:8" ht="15">
      <c r="A21" s="594"/>
      <c r="B21" s="594"/>
      <c r="C21" s="587"/>
      <c r="D21" s="587"/>
      <c r="E21" s="593"/>
      <c r="F21" s="586"/>
      <c r="G21" s="592"/>
      <c r="H21" s="586"/>
    </row>
    <row r="22" spans="1:8" ht="14.25" customHeight="1">
      <c r="A22" s="594"/>
      <c r="B22" s="594"/>
      <c r="C22" s="587"/>
      <c r="D22" s="587"/>
      <c r="E22" s="610"/>
      <c r="F22" s="586"/>
      <c r="G22" s="592"/>
      <c r="H22" s="586"/>
    </row>
    <row r="23" spans="1:8" ht="17.25" customHeight="1">
      <c r="A23" s="587"/>
      <c r="B23" s="587"/>
      <c r="C23" s="587"/>
      <c r="D23" s="587"/>
      <c r="E23" s="608"/>
      <c r="F23" s="593"/>
      <c r="G23" s="587"/>
      <c r="H23" s="592"/>
    </row>
    <row r="24" spans="1:8" ht="15.75" customHeight="1">
      <c r="A24" s="587"/>
      <c r="B24" s="587"/>
      <c r="C24" s="587"/>
      <c r="D24" s="587"/>
      <c r="E24" s="608"/>
      <c r="F24" s="593"/>
      <c r="G24" s="587"/>
      <c r="H24" s="592"/>
    </row>
    <row r="25" spans="1:8" ht="45" customHeight="1">
      <c r="A25" s="586"/>
      <c r="B25" s="586"/>
      <c r="C25" s="586"/>
      <c r="D25" s="586"/>
      <c r="E25" s="608"/>
      <c r="F25" s="593"/>
      <c r="G25" s="586"/>
      <c r="H25" s="586"/>
    </row>
    <row r="26" spans="1:8" ht="14.25">
      <c r="A26" s="586"/>
      <c r="B26" s="586"/>
      <c r="C26" s="586"/>
      <c r="D26" s="586"/>
      <c r="E26" s="608"/>
      <c r="F26" s="593"/>
      <c r="G26" s="586"/>
      <c r="H26" s="586"/>
    </row>
    <row r="27" spans="1:8" s="596" customFormat="1" ht="15.75">
      <c r="A27" s="794" t="s">
        <v>1063</v>
      </c>
      <c r="B27" s="794"/>
      <c r="C27" s="605"/>
      <c r="D27" s="606"/>
      <c r="E27" s="607"/>
      <c r="F27" s="595"/>
      <c r="G27" s="595"/>
      <c r="H27" s="595"/>
    </row>
    <row r="28" spans="1:8" s="596" customFormat="1" ht="15.75">
      <c r="A28" s="795"/>
      <c r="B28" s="795"/>
      <c r="C28" s="795"/>
      <c r="D28" s="795"/>
      <c r="E28" s="795"/>
      <c r="F28" s="597"/>
      <c r="G28" s="597"/>
      <c r="H28" s="597"/>
    </row>
  </sheetData>
  <sheetProtection/>
  <mergeCells count="19">
    <mergeCell ref="H15:H17"/>
    <mergeCell ref="A27:B27"/>
    <mergeCell ref="A28:E28"/>
    <mergeCell ref="G12:G14"/>
    <mergeCell ref="H12:H14"/>
    <mergeCell ref="A18:C18"/>
    <mergeCell ref="A19:H19"/>
    <mergeCell ref="A20:B20"/>
    <mergeCell ref="G15:G17"/>
    <mergeCell ref="D15:D17"/>
    <mergeCell ref="A8:H8"/>
    <mergeCell ref="A9:H9"/>
    <mergeCell ref="F12:F14"/>
    <mergeCell ref="A12:A14"/>
    <mergeCell ref="B12:B14"/>
    <mergeCell ref="C12:C14"/>
    <mergeCell ref="D12:D14"/>
    <mergeCell ref="E12:E14"/>
    <mergeCell ref="F15:F17"/>
  </mergeCells>
  <printOptions/>
  <pageMargins left="0.8661417322834646" right="0.5905511811023623" top="0.7874015748031497" bottom="0.5905511811023623" header="0" footer="0"/>
  <pageSetup horizontalDpi="600" verticalDpi="600"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103"/>
  <sheetViews>
    <sheetView zoomScale="70" zoomScaleNormal="70" zoomScalePageLayoutView="0" workbookViewId="0" topLeftCell="A1">
      <pane ySplit="25" topLeftCell="A80" activePane="bottomLeft" state="frozen"/>
      <selection pane="topLeft" activeCell="N44" sqref="N44"/>
      <selection pane="bottomLeft" activeCell="N44" sqref="N44"/>
    </sheetView>
  </sheetViews>
  <sheetFormatPr defaultColWidth="9.00390625" defaultRowHeight="12.75"/>
  <cols>
    <col min="1" max="1" width="6.125" style="8" customWidth="1"/>
    <col min="2" max="2" width="25.25390625" style="96" customWidth="1"/>
    <col min="3" max="3" width="35.75390625" style="95" customWidth="1"/>
    <col min="4" max="4" width="35.75390625" style="95" hidden="1" customWidth="1"/>
    <col min="5" max="5" width="10.875" style="96" customWidth="1"/>
    <col min="6" max="6" width="10.875" style="96" hidden="1" customWidth="1"/>
    <col min="7" max="7" width="28.625" style="96" hidden="1" customWidth="1"/>
    <col min="8" max="8" width="10.875" style="97" hidden="1" customWidth="1"/>
    <col min="9" max="9" width="10.75390625" style="96" customWidth="1"/>
    <col min="10" max="10" width="23.25390625" style="96" hidden="1" customWidth="1"/>
    <col min="11" max="11" width="19.00390625" style="96" customWidth="1"/>
    <col min="12" max="12" width="19.875" style="97" customWidth="1"/>
    <col min="13" max="13" width="18.875" style="96" customWidth="1"/>
    <col min="14" max="14" width="18.00390625" style="96" customWidth="1"/>
    <col min="15" max="15" width="20.375" style="96" customWidth="1"/>
    <col min="16" max="16" width="24.375" style="96" customWidth="1"/>
    <col min="17" max="17" width="23.75390625" style="96" customWidth="1"/>
    <col min="18" max="18" width="26.125" style="96" customWidth="1"/>
    <col min="19" max="19" width="22.25390625" style="96" customWidth="1"/>
    <col min="20" max="20" width="6.875" style="40" customWidth="1"/>
    <col min="21" max="22" width="9.125" style="40" customWidth="1"/>
  </cols>
  <sheetData>
    <row r="2" spans="1:22" ht="15.75">
      <c r="A2" s="1"/>
      <c r="B2" s="60"/>
      <c r="C2" s="86"/>
      <c r="D2" s="86"/>
      <c r="E2" s="60"/>
      <c r="F2" s="60"/>
      <c r="G2" s="60"/>
      <c r="H2" s="87"/>
      <c r="I2" s="60"/>
      <c r="J2" s="60"/>
      <c r="K2" s="60"/>
      <c r="L2" s="87"/>
      <c r="M2" s="60"/>
      <c r="N2" s="60"/>
      <c r="O2" s="60"/>
      <c r="P2" s="60"/>
      <c r="Q2" s="60"/>
      <c r="R2" s="88" t="s">
        <v>0</v>
      </c>
      <c r="S2" s="60"/>
      <c r="T2" s="14"/>
      <c r="U2" s="14"/>
      <c r="V2" s="14"/>
    </row>
    <row r="3" spans="1:22" ht="15">
      <c r="A3" s="1"/>
      <c r="B3" s="60"/>
      <c r="C3" s="86"/>
      <c r="D3" s="86"/>
      <c r="E3" s="60"/>
      <c r="F3" s="60"/>
      <c r="G3" s="60"/>
      <c r="H3" s="87"/>
      <c r="I3" s="60"/>
      <c r="J3" s="60"/>
      <c r="K3" s="60"/>
      <c r="L3" s="87"/>
      <c r="M3" s="60"/>
      <c r="N3" s="60"/>
      <c r="O3" s="60"/>
      <c r="P3" s="60"/>
      <c r="Q3" s="60"/>
      <c r="R3" s="60" t="s">
        <v>140</v>
      </c>
      <c r="S3" s="60"/>
      <c r="T3" s="14"/>
      <c r="U3" s="14"/>
      <c r="V3" s="14"/>
    </row>
    <row r="4" spans="1:22" ht="15">
      <c r="A4" s="1"/>
      <c r="B4" s="60"/>
      <c r="C4" s="86"/>
      <c r="D4" s="86"/>
      <c r="E4" s="59"/>
      <c r="F4" s="59"/>
      <c r="G4" s="59"/>
      <c r="H4" s="89"/>
      <c r="I4" s="59"/>
      <c r="J4" s="59"/>
      <c r="K4" s="59"/>
      <c r="L4" s="89"/>
      <c r="M4" s="59"/>
      <c r="N4" s="60"/>
      <c r="O4" s="60"/>
      <c r="P4" s="60"/>
      <c r="Q4" s="60"/>
      <c r="R4" s="59" t="s">
        <v>1</v>
      </c>
      <c r="S4" s="60"/>
      <c r="T4" s="14"/>
      <c r="U4" s="14"/>
      <c r="V4" s="14"/>
    </row>
    <row r="5" spans="1:22" ht="15">
      <c r="A5" s="1"/>
      <c r="B5" s="60"/>
      <c r="C5" s="86"/>
      <c r="D5" s="86"/>
      <c r="E5" s="59"/>
      <c r="F5" s="59"/>
      <c r="G5" s="59"/>
      <c r="H5" s="89"/>
      <c r="I5" s="59"/>
      <c r="J5" s="59"/>
      <c r="K5" s="59"/>
      <c r="L5" s="89"/>
      <c r="M5" s="59"/>
      <c r="N5" s="60"/>
      <c r="O5" s="60"/>
      <c r="P5" s="60"/>
      <c r="Q5" s="60"/>
      <c r="R5" s="59" t="s">
        <v>2</v>
      </c>
      <c r="S5" s="60"/>
      <c r="T5" s="14"/>
      <c r="U5" s="14"/>
      <c r="V5" s="14"/>
    </row>
    <row r="6" spans="1:22" ht="15">
      <c r="A6" s="1"/>
      <c r="B6" s="60"/>
      <c r="C6" s="86"/>
      <c r="D6" s="86"/>
      <c r="E6" s="60"/>
      <c r="F6" s="60"/>
      <c r="G6" s="60"/>
      <c r="H6" s="87"/>
      <c r="I6" s="60"/>
      <c r="J6" s="60"/>
      <c r="K6" s="60"/>
      <c r="L6" s="87"/>
      <c r="M6" s="59"/>
      <c r="N6" s="60"/>
      <c r="O6" s="60"/>
      <c r="P6" s="60"/>
      <c r="Q6" s="60"/>
      <c r="R6" s="58" t="s">
        <v>141</v>
      </c>
      <c r="S6" s="60"/>
      <c r="T6" s="14"/>
      <c r="U6" s="14"/>
      <c r="V6" s="14"/>
    </row>
    <row r="7" spans="1:22" ht="15">
      <c r="A7" s="1"/>
      <c r="B7" s="60"/>
      <c r="C7" s="86"/>
      <c r="D7" s="86"/>
      <c r="E7" s="60"/>
      <c r="F7" s="60"/>
      <c r="G7" s="60"/>
      <c r="H7" s="87"/>
      <c r="I7" s="60"/>
      <c r="J7" s="60"/>
      <c r="K7" s="60"/>
      <c r="L7" s="87"/>
      <c r="M7" s="59"/>
      <c r="N7" s="60"/>
      <c r="O7" s="60"/>
      <c r="P7" s="60"/>
      <c r="Q7" s="60"/>
      <c r="R7" s="58" t="s">
        <v>139</v>
      </c>
      <c r="S7" s="60"/>
      <c r="T7" s="14"/>
      <c r="U7" s="14"/>
      <c r="V7" s="14"/>
    </row>
    <row r="8" spans="1:22" ht="15.75">
      <c r="A8" s="625" t="s">
        <v>475</v>
      </c>
      <c r="B8" s="625"/>
      <c r="C8" s="625"/>
      <c r="D8" s="625"/>
      <c r="E8" s="625"/>
      <c r="F8" s="625"/>
      <c r="G8" s="625"/>
      <c r="H8" s="625"/>
      <c r="I8" s="625"/>
      <c r="J8" s="625"/>
      <c r="K8" s="625"/>
      <c r="L8" s="625"/>
      <c r="M8" s="625"/>
      <c r="N8" s="625"/>
      <c r="O8" s="625"/>
      <c r="P8" s="625"/>
      <c r="Q8" s="625"/>
      <c r="R8" s="625"/>
      <c r="S8" s="625"/>
      <c r="T8" s="625"/>
      <c r="U8" s="14"/>
      <c r="V8" s="14"/>
    </row>
    <row r="9" spans="1:20" ht="15">
      <c r="A9" s="626" t="s">
        <v>4</v>
      </c>
      <c r="B9" s="626"/>
      <c r="C9" s="626"/>
      <c r="D9" s="626"/>
      <c r="E9" s="626"/>
      <c r="F9" s="626"/>
      <c r="G9" s="626"/>
      <c r="H9" s="626"/>
      <c r="I9" s="626"/>
      <c r="J9" s="626"/>
      <c r="K9" s="626"/>
      <c r="L9" s="626"/>
      <c r="M9" s="626"/>
      <c r="N9" s="626"/>
      <c r="O9" s="626"/>
      <c r="P9" s="626"/>
      <c r="Q9" s="626"/>
      <c r="R9" s="626"/>
      <c r="S9" s="626"/>
      <c r="T9" s="626"/>
    </row>
    <row r="10" spans="1:22" ht="15">
      <c r="A10" s="9"/>
      <c r="B10" s="90"/>
      <c r="C10" s="86"/>
      <c r="D10" s="86"/>
      <c r="E10" s="90"/>
      <c r="F10" s="90"/>
      <c r="G10" s="90"/>
      <c r="H10" s="91"/>
      <c r="I10" s="90"/>
      <c r="J10" s="90"/>
      <c r="K10" s="90"/>
      <c r="L10" s="91"/>
      <c r="M10" s="60"/>
      <c r="N10" s="60"/>
      <c r="O10" s="60"/>
      <c r="P10" s="60"/>
      <c r="Q10" s="60"/>
      <c r="R10" s="60"/>
      <c r="S10" s="60"/>
      <c r="T10" s="14"/>
      <c r="U10" s="11"/>
      <c r="V10" s="11"/>
    </row>
    <row r="11" spans="1:22" ht="15">
      <c r="A11" s="11" t="s">
        <v>138</v>
      </c>
      <c r="B11" s="59"/>
      <c r="C11" s="86"/>
      <c r="D11" s="86"/>
      <c r="E11" s="59"/>
      <c r="F11" s="59"/>
      <c r="G11" s="59"/>
      <c r="H11" s="89"/>
      <c r="I11" s="59"/>
      <c r="J11" s="59"/>
      <c r="K11" s="59"/>
      <c r="L11" s="89"/>
      <c r="M11" s="60"/>
      <c r="N11" s="60"/>
      <c r="O11" s="60"/>
      <c r="P11" s="60"/>
      <c r="Q11" s="60"/>
      <c r="R11" s="60"/>
      <c r="S11" s="92"/>
      <c r="T11" s="93"/>
      <c r="U11" s="7"/>
      <c r="V11" s="94"/>
    </row>
    <row r="12" spans="1:22" ht="15">
      <c r="A12" s="4"/>
      <c r="B12" s="59"/>
      <c r="C12" s="86"/>
      <c r="D12" s="86"/>
      <c r="E12" s="59"/>
      <c r="F12" s="59"/>
      <c r="G12" s="59"/>
      <c r="H12" s="89"/>
      <c r="I12" s="59"/>
      <c r="J12" s="59"/>
      <c r="K12" s="59"/>
      <c r="L12" s="89" t="s">
        <v>478</v>
      </c>
      <c r="M12" s="60"/>
      <c r="N12" s="60"/>
      <c r="O12" s="60"/>
      <c r="P12" s="60"/>
      <c r="Q12" s="60"/>
      <c r="R12" s="60"/>
      <c r="S12" s="60"/>
      <c r="T12" s="14"/>
      <c r="U12" s="14"/>
      <c r="V12" s="14"/>
    </row>
    <row r="13" spans="1:22" ht="15">
      <c r="A13" s="4" t="s">
        <v>5</v>
      </c>
      <c r="B13" s="59"/>
      <c r="C13" s="86" t="s">
        <v>6</v>
      </c>
      <c r="D13" s="86"/>
      <c r="E13" s="59"/>
      <c r="F13" s="59"/>
      <c r="G13" s="59"/>
      <c r="H13" s="89"/>
      <c r="I13" s="60" t="s">
        <v>486</v>
      </c>
      <c r="J13" s="60"/>
      <c r="K13" s="60"/>
      <c r="L13" s="87"/>
      <c r="M13" s="60"/>
      <c r="N13" s="60"/>
      <c r="O13" s="60" t="s">
        <v>487</v>
      </c>
      <c r="P13" s="60"/>
      <c r="Q13" s="60"/>
      <c r="R13" s="60"/>
      <c r="S13" s="60"/>
      <c r="T13" s="14"/>
      <c r="U13" s="14"/>
      <c r="V13" s="14"/>
    </row>
    <row r="14" spans="1:22" ht="15.75">
      <c r="A14" s="3"/>
      <c r="B14" s="88"/>
      <c r="C14" s="86"/>
      <c r="D14" s="86"/>
      <c r="E14" s="60"/>
      <c r="F14" s="60"/>
      <c r="G14" s="60"/>
      <c r="H14" s="87"/>
      <c r="I14" s="60"/>
      <c r="J14" s="60"/>
      <c r="K14" s="60"/>
      <c r="L14" s="87"/>
      <c r="M14" s="60"/>
      <c r="N14" s="60"/>
      <c r="O14" s="60"/>
      <c r="P14" s="60"/>
      <c r="Q14" s="60"/>
      <c r="R14" s="60"/>
      <c r="S14" s="60"/>
      <c r="T14" s="14"/>
      <c r="U14" s="14"/>
      <c r="V14" s="14"/>
    </row>
    <row r="15" spans="1:22" ht="15">
      <c r="A15" s="1"/>
      <c r="B15" s="60"/>
      <c r="C15" s="86" t="s">
        <v>8</v>
      </c>
      <c r="D15" s="86"/>
      <c r="E15" s="60"/>
      <c r="F15" s="60"/>
      <c r="G15" s="60"/>
      <c r="H15" s="87"/>
      <c r="I15" s="60" t="s">
        <v>489</v>
      </c>
      <c r="J15" s="60"/>
      <c r="K15" s="60"/>
      <c r="L15" s="87"/>
      <c r="M15" s="60"/>
      <c r="N15" s="60"/>
      <c r="O15" s="60" t="s">
        <v>485</v>
      </c>
      <c r="P15" s="60"/>
      <c r="Q15" s="60"/>
      <c r="R15" s="60"/>
      <c r="S15" s="60"/>
      <c r="T15" s="14"/>
      <c r="U15" s="14"/>
      <c r="V15" s="14"/>
    </row>
    <row r="16" spans="1:22" ht="15">
      <c r="A16" s="1"/>
      <c r="B16" s="60"/>
      <c r="C16" s="86"/>
      <c r="D16" s="86"/>
      <c r="E16" s="60"/>
      <c r="F16" s="60"/>
      <c r="G16" s="60"/>
      <c r="H16" s="87"/>
      <c r="I16" s="60"/>
      <c r="J16" s="60"/>
      <c r="K16" s="60"/>
      <c r="L16" s="87"/>
      <c r="M16" s="60"/>
      <c r="N16" s="60"/>
      <c r="O16" s="60"/>
      <c r="P16" s="60"/>
      <c r="Q16" s="60"/>
      <c r="R16" s="60"/>
      <c r="S16" s="60"/>
      <c r="T16" s="14"/>
      <c r="U16" s="14"/>
      <c r="V16" s="14"/>
    </row>
    <row r="17" spans="1:22" ht="15">
      <c r="A17" s="1"/>
      <c r="B17" s="60"/>
      <c r="C17" s="86"/>
      <c r="D17" s="86"/>
      <c r="E17" s="60"/>
      <c r="F17" s="60"/>
      <c r="G17" s="60"/>
      <c r="H17" s="87"/>
      <c r="I17" s="60" t="s">
        <v>7</v>
      </c>
      <c r="J17" s="60"/>
      <c r="K17" s="60"/>
      <c r="L17" s="87"/>
      <c r="M17" s="60"/>
      <c r="N17" s="60"/>
      <c r="O17" s="60" t="s">
        <v>278</v>
      </c>
      <c r="P17" s="60"/>
      <c r="Q17" s="60"/>
      <c r="R17" s="60"/>
      <c r="S17" s="60"/>
      <c r="T17" s="14"/>
      <c r="U17" s="14"/>
      <c r="V17" s="14"/>
    </row>
    <row r="18" spans="1:22" ht="15">
      <c r="A18" s="1"/>
      <c r="B18" s="60"/>
      <c r="C18" s="86"/>
      <c r="D18" s="86"/>
      <c r="E18" s="60"/>
      <c r="F18" s="60"/>
      <c r="G18" s="60"/>
      <c r="H18" s="87"/>
      <c r="I18" s="60"/>
      <c r="J18" s="60"/>
      <c r="K18" s="60"/>
      <c r="L18" s="87"/>
      <c r="M18" s="60"/>
      <c r="N18" s="60"/>
      <c r="O18" s="60"/>
      <c r="P18" s="60"/>
      <c r="Q18" s="60"/>
      <c r="R18" s="60"/>
      <c r="S18" s="60"/>
      <c r="T18" s="14"/>
      <c r="U18" s="14"/>
      <c r="V18" s="14"/>
    </row>
    <row r="19" spans="1:22" ht="15">
      <c r="A19" s="1"/>
      <c r="B19" s="60"/>
      <c r="C19" s="86"/>
      <c r="D19" s="86"/>
      <c r="E19" s="60"/>
      <c r="F19" s="60"/>
      <c r="G19" s="60"/>
      <c r="H19" s="87"/>
      <c r="I19" s="60" t="s">
        <v>9</v>
      </c>
      <c r="J19" s="60"/>
      <c r="K19" s="60"/>
      <c r="L19" s="87"/>
      <c r="M19" s="60"/>
      <c r="N19" s="60"/>
      <c r="O19" s="60" t="s">
        <v>10</v>
      </c>
      <c r="P19" s="60"/>
      <c r="Q19" s="60"/>
      <c r="R19" s="60"/>
      <c r="S19" s="60"/>
      <c r="T19" s="14"/>
      <c r="U19" s="14"/>
      <c r="V19" s="14"/>
    </row>
    <row r="20" spans="1:22" ht="15">
      <c r="A20" s="1"/>
      <c r="B20" s="60"/>
      <c r="C20" s="86"/>
      <c r="D20" s="86"/>
      <c r="E20" s="60"/>
      <c r="F20" s="60"/>
      <c r="G20" s="60"/>
      <c r="H20" s="87"/>
      <c r="I20" s="60"/>
      <c r="J20" s="60"/>
      <c r="K20" s="60"/>
      <c r="L20" s="87"/>
      <c r="M20" s="60"/>
      <c r="N20" s="60"/>
      <c r="O20" s="60"/>
      <c r="P20" s="60"/>
      <c r="Q20" s="60"/>
      <c r="R20" s="60"/>
      <c r="S20" s="60"/>
      <c r="T20" s="14"/>
      <c r="U20" s="14"/>
      <c r="V20" s="14"/>
    </row>
    <row r="21" spans="1:22" ht="15">
      <c r="A21" s="1"/>
      <c r="B21" s="60"/>
      <c r="C21" s="86"/>
      <c r="D21" s="86"/>
      <c r="E21" s="60"/>
      <c r="F21" s="60"/>
      <c r="G21" s="60"/>
      <c r="H21" s="87"/>
      <c r="I21" s="60" t="s">
        <v>11</v>
      </c>
      <c r="J21" s="60"/>
      <c r="K21" s="60"/>
      <c r="L21" s="87"/>
      <c r="M21" s="60"/>
      <c r="N21" s="60"/>
      <c r="O21" s="60" t="s">
        <v>444</v>
      </c>
      <c r="P21" s="60"/>
      <c r="Q21" s="60"/>
      <c r="R21" s="60"/>
      <c r="S21" s="60"/>
      <c r="T21" s="14"/>
      <c r="U21" s="14"/>
      <c r="V21" s="14"/>
    </row>
    <row r="22" spans="1:22" ht="40.5" customHeight="1" thickBot="1">
      <c r="A22" s="1"/>
      <c r="B22" s="60"/>
      <c r="C22" s="86"/>
      <c r="D22" s="86"/>
      <c r="E22" s="60"/>
      <c r="F22" s="60"/>
      <c r="G22" s="60"/>
      <c r="H22" s="87"/>
      <c r="I22" s="60"/>
      <c r="J22" s="60"/>
      <c r="K22" s="60"/>
      <c r="L22" s="87"/>
      <c r="M22" s="60"/>
      <c r="N22" s="60"/>
      <c r="O22" s="60"/>
      <c r="P22" s="60"/>
      <c r="Q22" s="60"/>
      <c r="R22" s="60"/>
      <c r="S22" s="60"/>
      <c r="T22" s="14"/>
      <c r="U22" s="14"/>
      <c r="V22" s="14"/>
    </row>
    <row r="23" spans="1:22" ht="15" customHeight="1">
      <c r="A23" s="637" t="s">
        <v>12</v>
      </c>
      <c r="B23" s="639" t="s">
        <v>13</v>
      </c>
      <c r="C23" s="641" t="s">
        <v>14</v>
      </c>
      <c r="D23" s="651" t="s">
        <v>445</v>
      </c>
      <c r="E23" s="643" t="s">
        <v>15</v>
      </c>
      <c r="F23" s="102"/>
      <c r="G23" s="107"/>
      <c r="H23" s="654" t="s">
        <v>479</v>
      </c>
      <c r="I23" s="645" t="s">
        <v>16</v>
      </c>
      <c r="J23" s="645" t="s">
        <v>32</v>
      </c>
      <c r="K23" s="657" t="s">
        <v>490</v>
      </c>
      <c r="L23" s="647" t="s">
        <v>17</v>
      </c>
      <c r="M23" s="645" t="s">
        <v>18</v>
      </c>
      <c r="N23" s="645" t="s">
        <v>19</v>
      </c>
      <c r="O23" s="645" t="s">
        <v>20</v>
      </c>
      <c r="P23" s="645" t="s">
        <v>21</v>
      </c>
      <c r="Q23" s="645" t="s">
        <v>22</v>
      </c>
      <c r="R23" s="645" t="s">
        <v>23</v>
      </c>
      <c r="S23" s="649" t="s">
        <v>24</v>
      </c>
      <c r="T23" s="15"/>
      <c r="U23" s="14"/>
      <c r="V23" s="14"/>
    </row>
    <row r="24" spans="1:22" ht="15">
      <c r="A24" s="638"/>
      <c r="B24" s="640"/>
      <c r="C24" s="642"/>
      <c r="D24" s="652"/>
      <c r="E24" s="644"/>
      <c r="F24" s="103"/>
      <c r="G24" s="108"/>
      <c r="H24" s="655"/>
      <c r="I24" s="646"/>
      <c r="J24" s="646"/>
      <c r="K24" s="658"/>
      <c r="L24" s="648"/>
      <c r="M24" s="646"/>
      <c r="N24" s="646"/>
      <c r="O24" s="646"/>
      <c r="P24" s="646"/>
      <c r="Q24" s="646"/>
      <c r="R24" s="646"/>
      <c r="S24" s="650"/>
      <c r="T24" s="15"/>
      <c r="U24" s="14"/>
      <c r="V24" s="14"/>
    </row>
    <row r="25" spans="1:22" ht="15">
      <c r="A25" s="638"/>
      <c r="B25" s="640"/>
      <c r="C25" s="642"/>
      <c r="D25" s="653"/>
      <c r="E25" s="644"/>
      <c r="F25" s="103"/>
      <c r="G25" s="108"/>
      <c r="H25" s="656"/>
      <c r="I25" s="646"/>
      <c r="J25" s="646"/>
      <c r="K25" s="659"/>
      <c r="L25" s="648"/>
      <c r="M25" s="646"/>
      <c r="N25" s="646"/>
      <c r="O25" s="646"/>
      <c r="P25" s="646"/>
      <c r="Q25" s="646"/>
      <c r="R25" s="646"/>
      <c r="S25" s="650"/>
      <c r="T25" s="15"/>
      <c r="U25" s="14"/>
      <c r="V25" s="14"/>
    </row>
    <row r="26" spans="1:22" ht="75">
      <c r="A26" s="117">
        <v>1</v>
      </c>
      <c r="B26" s="118" t="s">
        <v>343</v>
      </c>
      <c r="C26" s="119" t="s">
        <v>96</v>
      </c>
      <c r="D26" s="120" t="s">
        <v>447</v>
      </c>
      <c r="E26" s="120" t="s">
        <v>66</v>
      </c>
      <c r="F26" s="103"/>
      <c r="G26" s="108"/>
      <c r="H26" s="112"/>
      <c r="I26" s="67">
        <v>30</v>
      </c>
      <c r="J26" s="100">
        <v>336.86999999999995</v>
      </c>
      <c r="K26" s="104">
        <f>I26*J26</f>
        <v>10106.099999999999</v>
      </c>
      <c r="L26" s="62"/>
      <c r="M26" s="84">
        <v>2007</v>
      </c>
      <c r="N26" s="63"/>
      <c r="O26" s="61" t="s">
        <v>342</v>
      </c>
      <c r="P26" s="65" t="s">
        <v>398</v>
      </c>
      <c r="Q26" s="65" t="s">
        <v>399</v>
      </c>
      <c r="R26" s="83" t="s">
        <v>341</v>
      </c>
      <c r="S26" s="64" t="s">
        <v>26</v>
      </c>
      <c r="T26" s="15"/>
      <c r="U26" s="14"/>
      <c r="V26" s="14"/>
    </row>
    <row r="27" spans="1:22" ht="75">
      <c r="A27" s="117">
        <v>2</v>
      </c>
      <c r="B27" s="118" t="s">
        <v>344</v>
      </c>
      <c r="C27" s="119" t="s">
        <v>405</v>
      </c>
      <c r="D27" s="120" t="s">
        <v>447</v>
      </c>
      <c r="E27" s="120" t="s">
        <v>66</v>
      </c>
      <c r="F27" s="103"/>
      <c r="G27" s="108"/>
      <c r="H27" s="112"/>
      <c r="I27" s="67">
        <v>5</v>
      </c>
      <c r="J27" s="100">
        <v>336.86999999999995</v>
      </c>
      <c r="K27" s="104">
        <f aca="true" t="shared" si="0" ref="K27:K73">I27*J27</f>
        <v>1684.3499999999997</v>
      </c>
      <c r="L27" s="66"/>
      <c r="M27" s="84">
        <v>2007</v>
      </c>
      <c r="N27" s="63"/>
      <c r="O27" s="61" t="s">
        <v>342</v>
      </c>
      <c r="P27" s="65" t="s">
        <v>398</v>
      </c>
      <c r="Q27" s="65" t="s">
        <v>399</v>
      </c>
      <c r="R27" s="83" t="s">
        <v>341</v>
      </c>
      <c r="S27" s="64" t="s">
        <v>26</v>
      </c>
      <c r="T27" s="15"/>
      <c r="U27" s="14"/>
      <c r="V27" s="14"/>
    </row>
    <row r="28" spans="1:22" ht="75">
      <c r="A28" s="117">
        <v>3</v>
      </c>
      <c r="B28" s="118" t="s">
        <v>358</v>
      </c>
      <c r="C28" s="119" t="s">
        <v>406</v>
      </c>
      <c r="D28" s="120" t="s">
        <v>447</v>
      </c>
      <c r="E28" s="120" t="s">
        <v>66</v>
      </c>
      <c r="F28" s="103"/>
      <c r="G28" s="108"/>
      <c r="H28" s="112"/>
      <c r="I28" s="67">
        <v>5</v>
      </c>
      <c r="J28" s="100">
        <v>336.86999999999995</v>
      </c>
      <c r="K28" s="104">
        <f t="shared" si="0"/>
        <v>1684.3499999999997</v>
      </c>
      <c r="L28" s="66"/>
      <c r="M28" s="84">
        <v>2007</v>
      </c>
      <c r="N28" s="63"/>
      <c r="O28" s="61" t="s">
        <v>342</v>
      </c>
      <c r="P28" s="65" t="s">
        <v>398</v>
      </c>
      <c r="Q28" s="65" t="s">
        <v>399</v>
      </c>
      <c r="R28" s="83" t="s">
        <v>341</v>
      </c>
      <c r="S28" s="64" t="s">
        <v>26</v>
      </c>
      <c r="T28" s="15"/>
      <c r="U28" s="14"/>
      <c r="V28" s="14"/>
    </row>
    <row r="29" spans="1:22" ht="75">
      <c r="A29" s="117">
        <v>4</v>
      </c>
      <c r="B29" s="118" t="s">
        <v>357</v>
      </c>
      <c r="C29" s="119" t="s">
        <v>407</v>
      </c>
      <c r="D29" s="120" t="s">
        <v>447</v>
      </c>
      <c r="E29" s="120" t="s">
        <v>66</v>
      </c>
      <c r="F29" s="103"/>
      <c r="G29" s="108"/>
      <c r="H29" s="112"/>
      <c r="I29" s="67">
        <v>70</v>
      </c>
      <c r="J29" s="100">
        <v>336.86999999999995</v>
      </c>
      <c r="K29" s="104">
        <f t="shared" si="0"/>
        <v>23580.899999999998</v>
      </c>
      <c r="L29" s="66"/>
      <c r="M29" s="84">
        <v>2007</v>
      </c>
      <c r="N29" s="63"/>
      <c r="O29" s="61" t="s">
        <v>342</v>
      </c>
      <c r="P29" s="65" t="s">
        <v>398</v>
      </c>
      <c r="Q29" s="65" t="s">
        <v>399</v>
      </c>
      <c r="R29" s="83" t="s">
        <v>341</v>
      </c>
      <c r="S29" s="64" t="s">
        <v>26</v>
      </c>
      <c r="T29" s="15"/>
      <c r="U29" s="14"/>
      <c r="V29" s="14"/>
    </row>
    <row r="30" spans="1:22" ht="75">
      <c r="A30" s="117">
        <v>5</v>
      </c>
      <c r="B30" s="118" t="s">
        <v>356</v>
      </c>
      <c r="C30" s="119" t="s">
        <v>408</v>
      </c>
      <c r="D30" s="120" t="s">
        <v>447</v>
      </c>
      <c r="E30" s="120" t="s">
        <v>66</v>
      </c>
      <c r="F30" s="103"/>
      <c r="G30" s="108"/>
      <c r="H30" s="112"/>
      <c r="I30" s="67">
        <v>39</v>
      </c>
      <c r="J30" s="100">
        <v>336.86999999999995</v>
      </c>
      <c r="K30" s="104">
        <f t="shared" si="0"/>
        <v>13137.929999999998</v>
      </c>
      <c r="L30" s="66"/>
      <c r="M30" s="84">
        <v>2007</v>
      </c>
      <c r="N30" s="63"/>
      <c r="O30" s="61" t="s">
        <v>342</v>
      </c>
      <c r="P30" s="65" t="s">
        <v>398</v>
      </c>
      <c r="Q30" s="65" t="s">
        <v>399</v>
      </c>
      <c r="R30" s="83" t="s">
        <v>341</v>
      </c>
      <c r="S30" s="64" t="s">
        <v>26</v>
      </c>
      <c r="T30" s="15"/>
      <c r="U30" s="14"/>
      <c r="V30" s="14"/>
    </row>
    <row r="31" spans="1:22" ht="75">
      <c r="A31" s="117">
        <v>6</v>
      </c>
      <c r="B31" s="118" t="s">
        <v>355</v>
      </c>
      <c r="C31" s="119" t="s">
        <v>409</v>
      </c>
      <c r="D31" s="120" t="s">
        <v>447</v>
      </c>
      <c r="E31" s="120" t="s">
        <v>66</v>
      </c>
      <c r="F31" s="103"/>
      <c r="G31" s="108"/>
      <c r="H31" s="112"/>
      <c r="I31" s="67">
        <v>15</v>
      </c>
      <c r="J31" s="100">
        <v>336.87</v>
      </c>
      <c r="K31" s="104">
        <f t="shared" si="0"/>
        <v>5053.05</v>
      </c>
      <c r="L31" s="66"/>
      <c r="M31" s="84">
        <v>2007</v>
      </c>
      <c r="N31" s="63"/>
      <c r="O31" s="61" t="s">
        <v>342</v>
      </c>
      <c r="P31" s="65" t="s">
        <v>398</v>
      </c>
      <c r="Q31" s="65" t="s">
        <v>399</v>
      </c>
      <c r="R31" s="83" t="s">
        <v>341</v>
      </c>
      <c r="S31" s="64" t="s">
        <v>26</v>
      </c>
      <c r="T31" s="15"/>
      <c r="U31" s="14"/>
      <c r="V31" s="14"/>
    </row>
    <row r="32" spans="1:22" ht="75">
      <c r="A32" s="117">
        <v>7</v>
      </c>
      <c r="B32" s="118" t="s">
        <v>354</v>
      </c>
      <c r="C32" s="119" t="s">
        <v>410</v>
      </c>
      <c r="D32" s="120" t="s">
        <v>447</v>
      </c>
      <c r="E32" s="120" t="s">
        <v>66</v>
      </c>
      <c r="F32" s="103"/>
      <c r="G32" s="108"/>
      <c r="H32" s="112"/>
      <c r="I32" s="67">
        <v>66</v>
      </c>
      <c r="J32" s="100">
        <v>336.86999999999995</v>
      </c>
      <c r="K32" s="104">
        <f t="shared" si="0"/>
        <v>22233.42</v>
      </c>
      <c r="L32" s="66"/>
      <c r="M32" s="84">
        <v>2007</v>
      </c>
      <c r="N32" s="63"/>
      <c r="O32" s="61" t="s">
        <v>342</v>
      </c>
      <c r="P32" s="65" t="s">
        <v>398</v>
      </c>
      <c r="Q32" s="65" t="s">
        <v>399</v>
      </c>
      <c r="R32" s="83" t="s">
        <v>341</v>
      </c>
      <c r="S32" s="64" t="s">
        <v>26</v>
      </c>
      <c r="T32" s="15"/>
      <c r="U32" s="14"/>
      <c r="V32" s="14"/>
    </row>
    <row r="33" spans="1:22" ht="75">
      <c r="A33" s="117">
        <v>8</v>
      </c>
      <c r="B33" s="118" t="s">
        <v>353</v>
      </c>
      <c r="C33" s="119" t="s">
        <v>411</v>
      </c>
      <c r="D33" s="120" t="s">
        <v>447</v>
      </c>
      <c r="E33" s="120" t="s">
        <v>66</v>
      </c>
      <c r="F33" s="103"/>
      <c r="G33" s="108"/>
      <c r="H33" s="112"/>
      <c r="I33" s="67">
        <v>57</v>
      </c>
      <c r="J33" s="100">
        <v>336.86999999999995</v>
      </c>
      <c r="K33" s="104">
        <f t="shared" si="0"/>
        <v>19201.589999999997</v>
      </c>
      <c r="L33" s="66"/>
      <c r="M33" s="84">
        <v>2007</v>
      </c>
      <c r="N33" s="63"/>
      <c r="O33" s="61" t="s">
        <v>342</v>
      </c>
      <c r="P33" s="65" t="s">
        <v>398</v>
      </c>
      <c r="Q33" s="65" t="s">
        <v>399</v>
      </c>
      <c r="R33" s="83" t="s">
        <v>341</v>
      </c>
      <c r="S33" s="64" t="s">
        <v>26</v>
      </c>
      <c r="T33" s="15"/>
      <c r="U33" s="14"/>
      <c r="V33" s="14"/>
    </row>
    <row r="34" spans="1:22" ht="75">
      <c r="A34" s="117">
        <v>9</v>
      </c>
      <c r="B34" s="118" t="s">
        <v>352</v>
      </c>
      <c r="C34" s="119" t="s">
        <v>412</v>
      </c>
      <c r="D34" s="120" t="s">
        <v>447</v>
      </c>
      <c r="E34" s="120" t="s">
        <v>66</v>
      </c>
      <c r="F34" s="103"/>
      <c r="G34" s="108"/>
      <c r="H34" s="112"/>
      <c r="I34" s="67">
        <v>25</v>
      </c>
      <c r="J34" s="100">
        <v>336.86999999999995</v>
      </c>
      <c r="K34" s="104">
        <f t="shared" si="0"/>
        <v>8421.749999999998</v>
      </c>
      <c r="L34" s="66"/>
      <c r="M34" s="84">
        <v>2007</v>
      </c>
      <c r="N34" s="63"/>
      <c r="O34" s="61" t="s">
        <v>342</v>
      </c>
      <c r="P34" s="65" t="s">
        <v>398</v>
      </c>
      <c r="Q34" s="65" t="s">
        <v>399</v>
      </c>
      <c r="R34" s="83" t="s">
        <v>341</v>
      </c>
      <c r="S34" s="64" t="s">
        <v>26</v>
      </c>
      <c r="T34" s="15"/>
      <c r="U34" s="14"/>
      <c r="V34" s="14"/>
    </row>
    <row r="35" spans="1:22" ht="75">
      <c r="A35" s="117">
        <v>10</v>
      </c>
      <c r="B35" s="118" t="s">
        <v>351</v>
      </c>
      <c r="C35" s="119" t="s">
        <v>413</v>
      </c>
      <c r="D35" s="120" t="s">
        <v>447</v>
      </c>
      <c r="E35" s="120" t="s">
        <v>66</v>
      </c>
      <c r="F35" s="103"/>
      <c r="G35" s="108"/>
      <c r="H35" s="112"/>
      <c r="I35" s="67">
        <v>49</v>
      </c>
      <c r="J35" s="100">
        <v>336.86999999999995</v>
      </c>
      <c r="K35" s="104">
        <f t="shared" si="0"/>
        <v>16506.629999999997</v>
      </c>
      <c r="L35" s="66"/>
      <c r="M35" s="84">
        <v>2007</v>
      </c>
      <c r="N35" s="63"/>
      <c r="O35" s="61" t="s">
        <v>342</v>
      </c>
      <c r="P35" s="65" t="s">
        <v>398</v>
      </c>
      <c r="Q35" s="65" t="s">
        <v>399</v>
      </c>
      <c r="R35" s="83" t="s">
        <v>341</v>
      </c>
      <c r="S35" s="64" t="s">
        <v>26</v>
      </c>
      <c r="T35" s="15"/>
      <c r="U35" s="14"/>
      <c r="V35" s="14"/>
    </row>
    <row r="36" spans="1:22" ht="75">
      <c r="A36" s="117">
        <v>11</v>
      </c>
      <c r="B36" s="118" t="s">
        <v>350</v>
      </c>
      <c r="C36" s="119" t="s">
        <v>414</v>
      </c>
      <c r="D36" s="120" t="s">
        <v>447</v>
      </c>
      <c r="E36" s="120" t="s">
        <v>66</v>
      </c>
      <c r="F36" s="103"/>
      <c r="G36" s="108"/>
      <c r="H36" s="112"/>
      <c r="I36" s="67">
        <v>47</v>
      </c>
      <c r="J36" s="100">
        <v>336.86999999999995</v>
      </c>
      <c r="K36" s="104">
        <f t="shared" si="0"/>
        <v>15832.889999999998</v>
      </c>
      <c r="L36" s="66"/>
      <c r="M36" s="84">
        <v>2007</v>
      </c>
      <c r="N36" s="63"/>
      <c r="O36" s="61" t="s">
        <v>342</v>
      </c>
      <c r="P36" s="65" t="s">
        <v>398</v>
      </c>
      <c r="Q36" s="65" t="s">
        <v>399</v>
      </c>
      <c r="R36" s="83" t="s">
        <v>341</v>
      </c>
      <c r="S36" s="64" t="s">
        <v>26</v>
      </c>
      <c r="T36" s="15"/>
      <c r="U36" s="14"/>
      <c r="V36" s="14"/>
    </row>
    <row r="37" spans="1:22" ht="75">
      <c r="A37" s="117">
        <v>12</v>
      </c>
      <c r="B37" s="118" t="s">
        <v>349</v>
      </c>
      <c r="C37" s="119" t="s">
        <v>415</v>
      </c>
      <c r="D37" s="120" t="s">
        <v>447</v>
      </c>
      <c r="E37" s="120" t="s">
        <v>66</v>
      </c>
      <c r="F37" s="103"/>
      <c r="G37" s="108"/>
      <c r="H37" s="112"/>
      <c r="I37" s="67">
        <v>10</v>
      </c>
      <c r="J37" s="100">
        <v>336.86999999999995</v>
      </c>
      <c r="K37" s="104">
        <f t="shared" si="0"/>
        <v>3368.6999999999994</v>
      </c>
      <c r="L37" s="66"/>
      <c r="M37" s="84">
        <v>2007</v>
      </c>
      <c r="N37" s="63"/>
      <c r="O37" s="61" t="s">
        <v>342</v>
      </c>
      <c r="P37" s="65" t="s">
        <v>398</v>
      </c>
      <c r="Q37" s="65" t="s">
        <v>399</v>
      </c>
      <c r="R37" s="83" t="s">
        <v>341</v>
      </c>
      <c r="S37" s="64" t="s">
        <v>26</v>
      </c>
      <c r="T37" s="15"/>
      <c r="U37" s="14"/>
      <c r="V37" s="14"/>
    </row>
    <row r="38" spans="1:22" ht="75">
      <c r="A38" s="117">
        <v>13</v>
      </c>
      <c r="B38" s="118" t="s">
        <v>348</v>
      </c>
      <c r="C38" s="119" t="s">
        <v>416</v>
      </c>
      <c r="D38" s="120" t="s">
        <v>447</v>
      </c>
      <c r="E38" s="120" t="s">
        <v>66</v>
      </c>
      <c r="F38" s="103"/>
      <c r="G38" s="108"/>
      <c r="H38" s="112"/>
      <c r="I38" s="67">
        <v>32</v>
      </c>
      <c r="J38" s="100">
        <v>336.86999999999995</v>
      </c>
      <c r="K38" s="104">
        <f t="shared" si="0"/>
        <v>10779.839999999998</v>
      </c>
      <c r="L38" s="66"/>
      <c r="M38" s="84">
        <v>2007</v>
      </c>
      <c r="N38" s="63"/>
      <c r="O38" s="61" t="s">
        <v>342</v>
      </c>
      <c r="P38" s="65" t="s">
        <v>398</v>
      </c>
      <c r="Q38" s="65" t="s">
        <v>399</v>
      </c>
      <c r="R38" s="83" t="s">
        <v>341</v>
      </c>
      <c r="S38" s="64" t="s">
        <v>26</v>
      </c>
      <c r="T38" s="15"/>
      <c r="U38" s="14"/>
      <c r="V38" s="14"/>
    </row>
    <row r="39" spans="1:22" ht="75">
      <c r="A39" s="117">
        <v>14</v>
      </c>
      <c r="B39" s="118" t="s">
        <v>347</v>
      </c>
      <c r="C39" s="119" t="s">
        <v>417</v>
      </c>
      <c r="D39" s="120" t="s">
        <v>447</v>
      </c>
      <c r="E39" s="120" t="s">
        <v>66</v>
      </c>
      <c r="F39" s="103"/>
      <c r="G39" s="108"/>
      <c r="H39" s="112"/>
      <c r="I39" s="67">
        <v>20</v>
      </c>
      <c r="J39" s="100">
        <v>336.86999999999995</v>
      </c>
      <c r="K39" s="104">
        <f t="shared" si="0"/>
        <v>6737.399999999999</v>
      </c>
      <c r="L39" s="66"/>
      <c r="M39" s="84">
        <v>2007</v>
      </c>
      <c r="N39" s="63"/>
      <c r="O39" s="61" t="s">
        <v>342</v>
      </c>
      <c r="P39" s="65" t="s">
        <v>398</v>
      </c>
      <c r="Q39" s="65" t="s">
        <v>399</v>
      </c>
      <c r="R39" s="83" t="s">
        <v>341</v>
      </c>
      <c r="S39" s="64" t="s">
        <v>26</v>
      </c>
      <c r="T39" s="15"/>
      <c r="U39" s="14"/>
      <c r="V39" s="14"/>
    </row>
    <row r="40" spans="1:22" ht="75">
      <c r="A40" s="117">
        <v>15</v>
      </c>
      <c r="B40" s="118" t="s">
        <v>346</v>
      </c>
      <c r="C40" s="119" t="s">
        <v>418</v>
      </c>
      <c r="D40" s="120" t="s">
        <v>447</v>
      </c>
      <c r="E40" s="120" t="s">
        <v>66</v>
      </c>
      <c r="F40" s="103"/>
      <c r="G40" s="108"/>
      <c r="H40" s="112"/>
      <c r="I40" s="67">
        <v>20</v>
      </c>
      <c r="J40" s="100">
        <v>336.86999999999995</v>
      </c>
      <c r="K40" s="104">
        <f t="shared" si="0"/>
        <v>6737.399999999999</v>
      </c>
      <c r="L40" s="66"/>
      <c r="M40" s="84">
        <v>2007</v>
      </c>
      <c r="N40" s="63"/>
      <c r="O40" s="61" t="s">
        <v>342</v>
      </c>
      <c r="P40" s="65" t="s">
        <v>398</v>
      </c>
      <c r="Q40" s="65" t="s">
        <v>399</v>
      </c>
      <c r="R40" s="83" t="s">
        <v>341</v>
      </c>
      <c r="S40" s="64" t="s">
        <v>26</v>
      </c>
      <c r="T40" s="15"/>
      <c r="U40" s="14"/>
      <c r="V40" s="14"/>
    </row>
    <row r="41" spans="1:22" ht="75">
      <c r="A41" s="117">
        <v>16</v>
      </c>
      <c r="B41" s="118" t="s">
        <v>345</v>
      </c>
      <c r="C41" s="119" t="s">
        <v>419</v>
      </c>
      <c r="D41" s="120" t="s">
        <v>447</v>
      </c>
      <c r="E41" s="120" t="s">
        <v>66</v>
      </c>
      <c r="F41" s="103"/>
      <c r="G41" s="108"/>
      <c r="H41" s="112"/>
      <c r="I41" s="67">
        <v>12</v>
      </c>
      <c r="J41" s="100">
        <v>336.86999999999995</v>
      </c>
      <c r="K41" s="104">
        <f t="shared" si="0"/>
        <v>4042.4399999999996</v>
      </c>
      <c r="L41" s="66"/>
      <c r="M41" s="84">
        <v>2007</v>
      </c>
      <c r="N41" s="63"/>
      <c r="O41" s="61" t="s">
        <v>342</v>
      </c>
      <c r="P41" s="65" t="s">
        <v>398</v>
      </c>
      <c r="Q41" s="65" t="s">
        <v>399</v>
      </c>
      <c r="R41" s="83" t="s">
        <v>341</v>
      </c>
      <c r="S41" s="64" t="s">
        <v>26</v>
      </c>
      <c r="T41" s="15"/>
      <c r="U41" s="14"/>
      <c r="V41" s="14"/>
    </row>
    <row r="42" spans="1:22" ht="75">
      <c r="A42" s="117">
        <v>17</v>
      </c>
      <c r="B42" s="118" t="s">
        <v>70</v>
      </c>
      <c r="C42" s="119" t="s">
        <v>420</v>
      </c>
      <c r="D42" s="120" t="s">
        <v>447</v>
      </c>
      <c r="E42" s="120" t="s">
        <v>66</v>
      </c>
      <c r="F42" s="103"/>
      <c r="G42" s="108"/>
      <c r="H42" s="112"/>
      <c r="I42" s="67">
        <v>2</v>
      </c>
      <c r="J42" s="100">
        <v>336.86999999999995</v>
      </c>
      <c r="K42" s="104">
        <f t="shared" si="0"/>
        <v>673.7399999999999</v>
      </c>
      <c r="L42" s="66"/>
      <c r="M42" s="84">
        <v>2007</v>
      </c>
      <c r="N42" s="63"/>
      <c r="O42" s="61" t="s">
        <v>342</v>
      </c>
      <c r="P42" s="65" t="s">
        <v>398</v>
      </c>
      <c r="Q42" s="65" t="s">
        <v>399</v>
      </c>
      <c r="R42" s="83" t="s">
        <v>341</v>
      </c>
      <c r="S42" s="64" t="s">
        <v>26</v>
      </c>
      <c r="T42" s="15"/>
      <c r="U42" s="14"/>
      <c r="V42" s="14"/>
    </row>
    <row r="43" spans="1:22" ht="75">
      <c r="A43" s="117">
        <v>18</v>
      </c>
      <c r="B43" s="118" t="s">
        <v>359</v>
      </c>
      <c r="C43" s="119" t="s">
        <v>421</v>
      </c>
      <c r="D43" s="120" t="s">
        <v>447</v>
      </c>
      <c r="E43" s="120" t="s">
        <v>31</v>
      </c>
      <c r="F43" s="103"/>
      <c r="G43" s="108"/>
      <c r="H43" s="112"/>
      <c r="I43" s="67">
        <v>5</v>
      </c>
      <c r="J43" s="100">
        <v>299.8499999999999</v>
      </c>
      <c r="K43" s="104">
        <f t="shared" si="0"/>
        <v>1499.2499999999995</v>
      </c>
      <c r="L43" s="66"/>
      <c r="M43" s="84">
        <v>2007</v>
      </c>
      <c r="N43" s="85" t="s">
        <v>400</v>
      </c>
      <c r="O43" s="61" t="s">
        <v>342</v>
      </c>
      <c r="P43" s="65" t="s">
        <v>280</v>
      </c>
      <c r="Q43" s="65" t="s">
        <v>401</v>
      </c>
      <c r="R43" s="83" t="s">
        <v>341</v>
      </c>
      <c r="S43" s="64" t="s">
        <v>26</v>
      </c>
      <c r="T43" s="15"/>
      <c r="U43" s="14"/>
      <c r="V43" s="14"/>
    </row>
    <row r="44" spans="1:22" ht="75">
      <c r="A44" s="117">
        <v>19</v>
      </c>
      <c r="B44" s="118" t="s">
        <v>360</v>
      </c>
      <c r="C44" s="119" t="s">
        <v>422</v>
      </c>
      <c r="D44" s="120" t="s">
        <v>447</v>
      </c>
      <c r="E44" s="120" t="s">
        <v>31</v>
      </c>
      <c r="F44" s="103"/>
      <c r="G44" s="108"/>
      <c r="H44" s="112"/>
      <c r="I44" s="67">
        <v>10</v>
      </c>
      <c r="J44" s="100">
        <v>299.8499999999999</v>
      </c>
      <c r="K44" s="104">
        <f t="shared" si="0"/>
        <v>2998.499999999999</v>
      </c>
      <c r="L44" s="66"/>
      <c r="M44" s="84">
        <v>2007</v>
      </c>
      <c r="N44" s="85" t="s">
        <v>400</v>
      </c>
      <c r="O44" s="61" t="s">
        <v>342</v>
      </c>
      <c r="P44" s="65" t="s">
        <v>280</v>
      </c>
      <c r="Q44" s="65" t="s">
        <v>401</v>
      </c>
      <c r="R44" s="83" t="s">
        <v>341</v>
      </c>
      <c r="S44" s="64" t="s">
        <v>26</v>
      </c>
      <c r="T44" s="15"/>
      <c r="U44" s="14"/>
      <c r="V44" s="14"/>
    </row>
    <row r="45" spans="1:22" ht="75">
      <c r="A45" s="117">
        <v>20</v>
      </c>
      <c r="B45" s="118" t="s">
        <v>361</v>
      </c>
      <c r="C45" s="119" t="s">
        <v>423</v>
      </c>
      <c r="D45" s="120" t="s">
        <v>447</v>
      </c>
      <c r="E45" s="120" t="s">
        <v>31</v>
      </c>
      <c r="F45" s="103"/>
      <c r="G45" s="108"/>
      <c r="H45" s="112"/>
      <c r="I45" s="67">
        <v>5</v>
      </c>
      <c r="J45" s="100">
        <v>299.8499999999999</v>
      </c>
      <c r="K45" s="104">
        <f t="shared" si="0"/>
        <v>1499.2499999999995</v>
      </c>
      <c r="L45" s="66"/>
      <c r="M45" s="84">
        <v>2007</v>
      </c>
      <c r="N45" s="85" t="s">
        <v>400</v>
      </c>
      <c r="O45" s="61" t="s">
        <v>342</v>
      </c>
      <c r="P45" s="65" t="s">
        <v>280</v>
      </c>
      <c r="Q45" s="65" t="s">
        <v>401</v>
      </c>
      <c r="R45" s="83" t="s">
        <v>341</v>
      </c>
      <c r="S45" s="64" t="s">
        <v>26</v>
      </c>
      <c r="T45" s="15"/>
      <c r="U45" s="14"/>
      <c r="V45" s="14"/>
    </row>
    <row r="46" spans="1:22" ht="75">
      <c r="A46" s="117">
        <v>21</v>
      </c>
      <c r="B46" s="118" t="s">
        <v>362</v>
      </c>
      <c r="C46" s="119" t="s">
        <v>424</v>
      </c>
      <c r="D46" s="120" t="s">
        <v>447</v>
      </c>
      <c r="E46" s="120" t="s">
        <v>31</v>
      </c>
      <c r="F46" s="103"/>
      <c r="G46" s="108"/>
      <c r="H46" s="112"/>
      <c r="I46" s="67">
        <v>35</v>
      </c>
      <c r="J46" s="100">
        <v>299.84999999999997</v>
      </c>
      <c r="K46" s="104">
        <f t="shared" si="0"/>
        <v>10494.749999999998</v>
      </c>
      <c r="L46" s="66"/>
      <c r="M46" s="84">
        <v>2007</v>
      </c>
      <c r="N46" s="85" t="s">
        <v>400</v>
      </c>
      <c r="O46" s="61" t="s">
        <v>342</v>
      </c>
      <c r="P46" s="65" t="s">
        <v>280</v>
      </c>
      <c r="Q46" s="65" t="s">
        <v>401</v>
      </c>
      <c r="R46" s="83" t="s">
        <v>341</v>
      </c>
      <c r="S46" s="64" t="s">
        <v>26</v>
      </c>
      <c r="T46" s="15"/>
      <c r="U46" s="14"/>
      <c r="V46" s="14"/>
    </row>
    <row r="47" spans="1:22" ht="75">
      <c r="A47" s="117">
        <v>22</v>
      </c>
      <c r="B47" s="118" t="s">
        <v>363</v>
      </c>
      <c r="C47" s="119" t="s">
        <v>425</v>
      </c>
      <c r="D47" s="120" t="s">
        <v>447</v>
      </c>
      <c r="E47" s="120" t="s">
        <v>31</v>
      </c>
      <c r="F47" s="103"/>
      <c r="G47" s="108"/>
      <c r="H47" s="112"/>
      <c r="I47" s="67">
        <v>50</v>
      </c>
      <c r="J47" s="100">
        <v>299.84999999999997</v>
      </c>
      <c r="K47" s="104">
        <f t="shared" si="0"/>
        <v>14992.499999999998</v>
      </c>
      <c r="L47" s="66"/>
      <c r="M47" s="84">
        <v>2007</v>
      </c>
      <c r="N47" s="85" t="s">
        <v>400</v>
      </c>
      <c r="O47" s="61" t="s">
        <v>342</v>
      </c>
      <c r="P47" s="65" t="s">
        <v>280</v>
      </c>
      <c r="Q47" s="65" t="s">
        <v>401</v>
      </c>
      <c r="R47" s="83" t="s">
        <v>341</v>
      </c>
      <c r="S47" s="64" t="s">
        <v>26</v>
      </c>
      <c r="T47" s="15"/>
      <c r="U47" s="14"/>
      <c r="V47" s="14"/>
    </row>
    <row r="48" spans="1:22" ht="75">
      <c r="A48" s="117">
        <v>23</v>
      </c>
      <c r="B48" s="118" t="s">
        <v>364</v>
      </c>
      <c r="C48" s="119" t="s">
        <v>426</v>
      </c>
      <c r="D48" s="120" t="s">
        <v>447</v>
      </c>
      <c r="E48" s="120" t="s">
        <v>31</v>
      </c>
      <c r="F48" s="103"/>
      <c r="G48" s="108"/>
      <c r="H48" s="112"/>
      <c r="I48" s="67">
        <v>5</v>
      </c>
      <c r="J48" s="100">
        <v>299.8499999999999</v>
      </c>
      <c r="K48" s="104">
        <f t="shared" si="0"/>
        <v>1499.2499999999995</v>
      </c>
      <c r="L48" s="66"/>
      <c r="M48" s="84">
        <v>2007</v>
      </c>
      <c r="N48" s="85" t="s">
        <v>400</v>
      </c>
      <c r="O48" s="61" t="s">
        <v>342</v>
      </c>
      <c r="P48" s="65" t="s">
        <v>280</v>
      </c>
      <c r="Q48" s="65" t="s">
        <v>401</v>
      </c>
      <c r="R48" s="83" t="s">
        <v>341</v>
      </c>
      <c r="S48" s="64" t="s">
        <v>26</v>
      </c>
      <c r="T48" s="15"/>
      <c r="U48" s="14"/>
      <c r="V48" s="14"/>
    </row>
    <row r="49" spans="1:22" ht="75">
      <c r="A49" s="117">
        <v>24</v>
      </c>
      <c r="B49" s="118" t="s">
        <v>365</v>
      </c>
      <c r="C49" s="119" t="s">
        <v>427</v>
      </c>
      <c r="D49" s="120" t="s">
        <v>447</v>
      </c>
      <c r="E49" s="120" t="s">
        <v>31</v>
      </c>
      <c r="F49" s="103"/>
      <c r="G49" s="108"/>
      <c r="H49" s="112"/>
      <c r="I49" s="67">
        <v>35</v>
      </c>
      <c r="J49" s="100">
        <v>299.84999999999997</v>
      </c>
      <c r="K49" s="104">
        <f t="shared" si="0"/>
        <v>10494.749999999998</v>
      </c>
      <c r="L49" s="66"/>
      <c r="M49" s="84">
        <v>2007</v>
      </c>
      <c r="N49" s="85" t="s">
        <v>400</v>
      </c>
      <c r="O49" s="61" t="s">
        <v>342</v>
      </c>
      <c r="P49" s="65" t="s">
        <v>280</v>
      </c>
      <c r="Q49" s="65" t="s">
        <v>401</v>
      </c>
      <c r="R49" s="83" t="s">
        <v>341</v>
      </c>
      <c r="S49" s="64" t="s">
        <v>26</v>
      </c>
      <c r="T49" s="15"/>
      <c r="U49" s="14"/>
      <c r="V49" s="14"/>
    </row>
    <row r="50" spans="1:22" ht="75">
      <c r="A50" s="117">
        <v>25</v>
      </c>
      <c r="B50" s="118" t="s">
        <v>366</v>
      </c>
      <c r="C50" s="119" t="s">
        <v>428</v>
      </c>
      <c r="D50" s="120" t="s">
        <v>447</v>
      </c>
      <c r="E50" s="120" t="s">
        <v>31</v>
      </c>
      <c r="F50" s="103"/>
      <c r="G50" s="108"/>
      <c r="H50" s="112"/>
      <c r="I50" s="67">
        <v>59</v>
      </c>
      <c r="J50" s="100">
        <v>299.84999999999997</v>
      </c>
      <c r="K50" s="104">
        <f t="shared" si="0"/>
        <v>17691.149999999998</v>
      </c>
      <c r="L50" s="66"/>
      <c r="M50" s="84">
        <v>2007</v>
      </c>
      <c r="N50" s="85" t="s">
        <v>400</v>
      </c>
      <c r="O50" s="61" t="s">
        <v>342</v>
      </c>
      <c r="P50" s="65" t="s">
        <v>280</v>
      </c>
      <c r="Q50" s="65" t="s">
        <v>401</v>
      </c>
      <c r="R50" s="83" t="s">
        <v>341</v>
      </c>
      <c r="S50" s="64" t="s">
        <v>26</v>
      </c>
      <c r="T50" s="15"/>
      <c r="U50" s="14"/>
      <c r="V50" s="14"/>
    </row>
    <row r="51" spans="1:22" ht="75">
      <c r="A51" s="117">
        <v>26</v>
      </c>
      <c r="B51" s="118" t="s">
        <v>367</v>
      </c>
      <c r="C51" s="119" t="s">
        <v>429</v>
      </c>
      <c r="D51" s="120" t="s">
        <v>447</v>
      </c>
      <c r="E51" s="120" t="s">
        <v>31</v>
      </c>
      <c r="F51" s="103"/>
      <c r="G51" s="108"/>
      <c r="H51" s="112"/>
      <c r="I51" s="67">
        <v>10</v>
      </c>
      <c r="J51" s="100">
        <v>299.8499999999999</v>
      </c>
      <c r="K51" s="104">
        <f t="shared" si="0"/>
        <v>2998.499999999999</v>
      </c>
      <c r="L51" s="66"/>
      <c r="M51" s="84">
        <v>2007</v>
      </c>
      <c r="N51" s="85" t="s">
        <v>400</v>
      </c>
      <c r="O51" s="61" t="s">
        <v>342</v>
      </c>
      <c r="P51" s="65" t="s">
        <v>280</v>
      </c>
      <c r="Q51" s="65" t="s">
        <v>401</v>
      </c>
      <c r="R51" s="83" t="s">
        <v>341</v>
      </c>
      <c r="S51" s="64" t="s">
        <v>26</v>
      </c>
      <c r="T51" s="15"/>
      <c r="U51" s="14"/>
      <c r="V51" s="14"/>
    </row>
    <row r="52" spans="1:22" ht="75">
      <c r="A52" s="117">
        <v>27</v>
      </c>
      <c r="B52" s="118" t="s">
        <v>368</v>
      </c>
      <c r="C52" s="119" t="s">
        <v>430</v>
      </c>
      <c r="D52" s="120" t="s">
        <v>447</v>
      </c>
      <c r="E52" s="120" t="s">
        <v>31</v>
      </c>
      <c r="F52" s="103"/>
      <c r="G52" s="108"/>
      <c r="H52" s="112"/>
      <c r="I52" s="67">
        <v>9</v>
      </c>
      <c r="J52" s="100">
        <v>299.84999999999997</v>
      </c>
      <c r="K52" s="104">
        <f t="shared" si="0"/>
        <v>2698.6499999999996</v>
      </c>
      <c r="L52" s="66"/>
      <c r="M52" s="84">
        <v>2007</v>
      </c>
      <c r="N52" s="85" t="s">
        <v>400</v>
      </c>
      <c r="O52" s="61" t="s">
        <v>342</v>
      </c>
      <c r="P52" s="65" t="s">
        <v>280</v>
      </c>
      <c r="Q52" s="65" t="s">
        <v>401</v>
      </c>
      <c r="R52" s="83" t="s">
        <v>341</v>
      </c>
      <c r="S52" s="64" t="s">
        <v>26</v>
      </c>
      <c r="T52" s="15"/>
      <c r="U52" s="14"/>
      <c r="V52" s="14"/>
    </row>
    <row r="53" spans="1:22" ht="75">
      <c r="A53" s="117">
        <v>28</v>
      </c>
      <c r="B53" s="118" t="s">
        <v>369</v>
      </c>
      <c r="C53" s="119" t="s">
        <v>431</v>
      </c>
      <c r="D53" s="120" t="s">
        <v>447</v>
      </c>
      <c r="E53" s="120" t="s">
        <v>31</v>
      </c>
      <c r="F53" s="103"/>
      <c r="G53" s="108"/>
      <c r="H53" s="112"/>
      <c r="I53" s="67">
        <v>7</v>
      </c>
      <c r="J53" s="100">
        <v>299.84999999999997</v>
      </c>
      <c r="K53" s="104">
        <f t="shared" si="0"/>
        <v>2098.95</v>
      </c>
      <c r="L53" s="66"/>
      <c r="M53" s="84">
        <v>2007</v>
      </c>
      <c r="N53" s="85" t="s">
        <v>400</v>
      </c>
      <c r="O53" s="61" t="s">
        <v>342</v>
      </c>
      <c r="P53" s="65" t="s">
        <v>280</v>
      </c>
      <c r="Q53" s="65" t="s">
        <v>401</v>
      </c>
      <c r="R53" s="83" t="s">
        <v>341</v>
      </c>
      <c r="S53" s="64" t="s">
        <v>26</v>
      </c>
      <c r="T53" s="15"/>
      <c r="U53" s="14"/>
      <c r="V53" s="14"/>
    </row>
    <row r="54" spans="1:22" ht="75">
      <c r="A54" s="117">
        <v>29</v>
      </c>
      <c r="B54" s="118" t="s">
        <v>370</v>
      </c>
      <c r="C54" s="119" t="s">
        <v>432</v>
      </c>
      <c r="D54" s="120" t="s">
        <v>447</v>
      </c>
      <c r="E54" s="120" t="s">
        <v>31</v>
      </c>
      <c r="F54" s="103"/>
      <c r="G54" s="108"/>
      <c r="H54" s="112"/>
      <c r="I54" s="67">
        <v>5</v>
      </c>
      <c r="J54" s="100">
        <v>299.8499999999999</v>
      </c>
      <c r="K54" s="104">
        <f t="shared" si="0"/>
        <v>1499.2499999999995</v>
      </c>
      <c r="L54" s="66"/>
      <c r="M54" s="84">
        <v>2007</v>
      </c>
      <c r="N54" s="85" t="s">
        <v>400</v>
      </c>
      <c r="O54" s="61" t="s">
        <v>342</v>
      </c>
      <c r="P54" s="65" t="s">
        <v>280</v>
      </c>
      <c r="Q54" s="65" t="s">
        <v>401</v>
      </c>
      <c r="R54" s="83" t="s">
        <v>341</v>
      </c>
      <c r="S54" s="64" t="s">
        <v>26</v>
      </c>
      <c r="T54" s="15"/>
      <c r="U54" s="14"/>
      <c r="V54" s="14"/>
    </row>
    <row r="55" spans="1:22" ht="75">
      <c r="A55" s="117">
        <v>30</v>
      </c>
      <c r="B55" s="118" t="s">
        <v>371</v>
      </c>
      <c r="C55" s="119" t="s">
        <v>433</v>
      </c>
      <c r="D55" s="120" t="s">
        <v>447</v>
      </c>
      <c r="E55" s="120" t="s">
        <v>31</v>
      </c>
      <c r="F55" s="103"/>
      <c r="G55" s="108"/>
      <c r="H55" s="112"/>
      <c r="I55" s="67">
        <v>5</v>
      </c>
      <c r="J55" s="100">
        <v>299.8499999999999</v>
      </c>
      <c r="K55" s="104">
        <f t="shared" si="0"/>
        <v>1499.2499999999995</v>
      </c>
      <c r="L55" s="66"/>
      <c r="M55" s="84">
        <v>2007</v>
      </c>
      <c r="N55" s="85" t="s">
        <v>400</v>
      </c>
      <c r="O55" s="61" t="s">
        <v>342</v>
      </c>
      <c r="P55" s="65" t="s">
        <v>280</v>
      </c>
      <c r="Q55" s="65" t="s">
        <v>401</v>
      </c>
      <c r="R55" s="83" t="s">
        <v>341</v>
      </c>
      <c r="S55" s="64" t="s">
        <v>26</v>
      </c>
      <c r="T55" s="15"/>
      <c r="U55" s="14"/>
      <c r="V55" s="14"/>
    </row>
    <row r="56" spans="1:22" ht="75">
      <c r="A56" s="117">
        <v>31</v>
      </c>
      <c r="B56" s="118" t="s">
        <v>372</v>
      </c>
      <c r="C56" s="119" t="s">
        <v>434</v>
      </c>
      <c r="D56" s="120" t="s">
        <v>447</v>
      </c>
      <c r="E56" s="120" t="s">
        <v>31</v>
      </c>
      <c r="F56" s="103"/>
      <c r="G56" s="108"/>
      <c r="H56" s="112"/>
      <c r="I56" s="67">
        <v>2</v>
      </c>
      <c r="J56" s="100">
        <v>299.84999999999997</v>
      </c>
      <c r="K56" s="104">
        <f t="shared" si="0"/>
        <v>599.6999999999999</v>
      </c>
      <c r="L56" s="66"/>
      <c r="M56" s="84">
        <v>2007</v>
      </c>
      <c r="N56" s="85" t="s">
        <v>400</v>
      </c>
      <c r="O56" s="61" t="s">
        <v>342</v>
      </c>
      <c r="P56" s="65" t="s">
        <v>280</v>
      </c>
      <c r="Q56" s="65" t="s">
        <v>401</v>
      </c>
      <c r="R56" s="83" t="s">
        <v>341</v>
      </c>
      <c r="S56" s="64" t="s">
        <v>26</v>
      </c>
      <c r="T56" s="15"/>
      <c r="U56" s="14"/>
      <c r="V56" s="14"/>
    </row>
    <row r="57" spans="1:22" ht="75">
      <c r="A57" s="117">
        <v>32</v>
      </c>
      <c r="B57" s="118" t="s">
        <v>373</v>
      </c>
      <c r="C57" s="119" t="s">
        <v>435</v>
      </c>
      <c r="D57" s="120" t="s">
        <v>447</v>
      </c>
      <c r="E57" s="120" t="s">
        <v>31</v>
      </c>
      <c r="F57" s="103"/>
      <c r="G57" s="108"/>
      <c r="H57" s="112"/>
      <c r="I57" s="67">
        <v>2</v>
      </c>
      <c r="J57" s="100">
        <v>299.84999999999997</v>
      </c>
      <c r="K57" s="104">
        <f t="shared" si="0"/>
        <v>599.6999999999999</v>
      </c>
      <c r="L57" s="66"/>
      <c r="M57" s="84">
        <v>2007</v>
      </c>
      <c r="N57" s="85" t="s">
        <v>400</v>
      </c>
      <c r="O57" s="61" t="s">
        <v>342</v>
      </c>
      <c r="P57" s="65" t="s">
        <v>280</v>
      </c>
      <c r="Q57" s="65" t="s">
        <v>401</v>
      </c>
      <c r="R57" s="83" t="s">
        <v>341</v>
      </c>
      <c r="S57" s="64" t="s">
        <v>26</v>
      </c>
      <c r="T57" s="15"/>
      <c r="U57" s="14"/>
      <c r="V57" s="14"/>
    </row>
    <row r="58" spans="1:22" ht="75">
      <c r="A58" s="117">
        <v>33</v>
      </c>
      <c r="B58" s="118" t="s">
        <v>374</v>
      </c>
      <c r="C58" s="119" t="s">
        <v>436</v>
      </c>
      <c r="D58" s="120" t="s">
        <v>447</v>
      </c>
      <c r="E58" s="120" t="s">
        <v>31</v>
      </c>
      <c r="F58" s="103"/>
      <c r="G58" s="108"/>
      <c r="H58" s="112"/>
      <c r="I58" s="67">
        <v>4</v>
      </c>
      <c r="J58" s="100">
        <v>299.67499999999995</v>
      </c>
      <c r="K58" s="104">
        <f t="shared" si="0"/>
        <v>1198.6999999999998</v>
      </c>
      <c r="L58" s="66"/>
      <c r="M58" s="84">
        <v>2007</v>
      </c>
      <c r="N58" s="85" t="s">
        <v>400</v>
      </c>
      <c r="O58" s="61" t="s">
        <v>342</v>
      </c>
      <c r="P58" s="65" t="s">
        <v>280</v>
      </c>
      <c r="Q58" s="65" t="s">
        <v>401</v>
      </c>
      <c r="R58" s="83" t="s">
        <v>341</v>
      </c>
      <c r="S58" s="64" t="s">
        <v>26</v>
      </c>
      <c r="T58" s="15"/>
      <c r="U58" s="14"/>
      <c r="V58" s="14"/>
    </row>
    <row r="59" spans="1:22" ht="75">
      <c r="A59" s="117">
        <v>34</v>
      </c>
      <c r="B59" s="118" t="s">
        <v>375</v>
      </c>
      <c r="C59" s="119" t="s">
        <v>437</v>
      </c>
      <c r="D59" s="120" t="s">
        <v>447</v>
      </c>
      <c r="E59" s="120" t="s">
        <v>31</v>
      </c>
      <c r="F59" s="103"/>
      <c r="G59" s="108"/>
      <c r="H59" s="112"/>
      <c r="I59" s="67">
        <v>1</v>
      </c>
      <c r="J59" s="100">
        <v>300.03</v>
      </c>
      <c r="K59" s="104">
        <f t="shared" si="0"/>
        <v>300.03</v>
      </c>
      <c r="L59" s="66"/>
      <c r="M59" s="84">
        <v>2007</v>
      </c>
      <c r="N59" s="85" t="s">
        <v>400</v>
      </c>
      <c r="O59" s="61" t="s">
        <v>342</v>
      </c>
      <c r="P59" s="65" t="s">
        <v>280</v>
      </c>
      <c r="Q59" s="65" t="s">
        <v>401</v>
      </c>
      <c r="R59" s="83" t="s">
        <v>341</v>
      </c>
      <c r="S59" s="64" t="s">
        <v>26</v>
      </c>
      <c r="T59" s="15"/>
      <c r="U59" s="14"/>
      <c r="V59" s="14"/>
    </row>
    <row r="60" spans="1:22" ht="75">
      <c r="A60" s="117">
        <v>35</v>
      </c>
      <c r="B60" s="118" t="s">
        <v>376</v>
      </c>
      <c r="C60" s="119" t="s">
        <v>438</v>
      </c>
      <c r="D60" s="120" t="s">
        <v>447</v>
      </c>
      <c r="E60" s="120" t="s">
        <v>31</v>
      </c>
      <c r="F60" s="103"/>
      <c r="G60" s="108"/>
      <c r="H60" s="112"/>
      <c r="I60" s="67">
        <v>1</v>
      </c>
      <c r="J60" s="100">
        <v>305.21999999999997</v>
      </c>
      <c r="K60" s="104">
        <f t="shared" si="0"/>
        <v>305.21999999999997</v>
      </c>
      <c r="L60" s="66"/>
      <c r="M60" s="84">
        <v>2007</v>
      </c>
      <c r="N60" s="63"/>
      <c r="O60" s="61" t="s">
        <v>342</v>
      </c>
      <c r="P60" s="65" t="s">
        <v>148</v>
      </c>
      <c r="Q60" s="65" t="s">
        <v>168</v>
      </c>
      <c r="R60" s="83" t="s">
        <v>341</v>
      </c>
      <c r="S60" s="64" t="s">
        <v>26</v>
      </c>
      <c r="T60" s="15"/>
      <c r="U60" s="14"/>
      <c r="V60" s="14"/>
    </row>
    <row r="61" spans="1:22" ht="75">
      <c r="A61" s="117">
        <v>36</v>
      </c>
      <c r="B61" s="118" t="s">
        <v>377</v>
      </c>
      <c r="C61" s="119" t="s">
        <v>439</v>
      </c>
      <c r="D61" s="120" t="s">
        <v>447</v>
      </c>
      <c r="E61" s="120" t="s">
        <v>31</v>
      </c>
      <c r="F61" s="103"/>
      <c r="G61" s="108"/>
      <c r="H61" s="112"/>
      <c r="I61" s="67">
        <v>20</v>
      </c>
      <c r="J61" s="100">
        <v>305.2199999999999</v>
      </c>
      <c r="K61" s="104">
        <f t="shared" si="0"/>
        <v>6104.399999999998</v>
      </c>
      <c r="L61" s="66"/>
      <c r="M61" s="84">
        <v>2007</v>
      </c>
      <c r="N61" s="63"/>
      <c r="O61" s="61" t="s">
        <v>342</v>
      </c>
      <c r="P61" s="65" t="s">
        <v>148</v>
      </c>
      <c r="Q61" s="65" t="s">
        <v>168</v>
      </c>
      <c r="R61" s="83" t="s">
        <v>341</v>
      </c>
      <c r="S61" s="64" t="s">
        <v>26</v>
      </c>
      <c r="T61" s="15"/>
      <c r="U61" s="14"/>
      <c r="V61" s="14"/>
    </row>
    <row r="62" spans="1:22" ht="75">
      <c r="A62" s="117">
        <v>37</v>
      </c>
      <c r="B62" s="118" t="s">
        <v>378</v>
      </c>
      <c r="C62" s="119" t="s">
        <v>440</v>
      </c>
      <c r="D62" s="120" t="s">
        <v>447</v>
      </c>
      <c r="E62" s="120" t="s">
        <v>31</v>
      </c>
      <c r="F62" s="103"/>
      <c r="G62" s="108"/>
      <c r="H62" s="112"/>
      <c r="I62" s="67">
        <v>9</v>
      </c>
      <c r="J62" s="100">
        <v>305.21777777777777</v>
      </c>
      <c r="K62" s="104">
        <f t="shared" si="0"/>
        <v>2746.96</v>
      </c>
      <c r="L62" s="66"/>
      <c r="M62" s="84">
        <v>2007</v>
      </c>
      <c r="N62" s="63"/>
      <c r="O62" s="61" t="s">
        <v>342</v>
      </c>
      <c r="P62" s="65" t="s">
        <v>148</v>
      </c>
      <c r="Q62" s="65" t="s">
        <v>168</v>
      </c>
      <c r="R62" s="83" t="s">
        <v>341</v>
      </c>
      <c r="S62" s="64" t="s">
        <v>26</v>
      </c>
      <c r="T62" s="15"/>
      <c r="U62" s="14"/>
      <c r="V62" s="14"/>
    </row>
    <row r="63" spans="1:22" ht="75">
      <c r="A63" s="117">
        <v>38</v>
      </c>
      <c r="B63" s="118" t="s">
        <v>379</v>
      </c>
      <c r="C63" s="119" t="s">
        <v>441</v>
      </c>
      <c r="D63" s="120" t="s">
        <v>447</v>
      </c>
      <c r="E63" s="120" t="s">
        <v>31</v>
      </c>
      <c r="F63" s="103"/>
      <c r="G63" s="108"/>
      <c r="H63" s="112"/>
      <c r="I63" s="67">
        <v>4</v>
      </c>
      <c r="J63" s="100">
        <v>305.21999999999997</v>
      </c>
      <c r="K63" s="104">
        <f t="shared" si="0"/>
        <v>1220.8799999999999</v>
      </c>
      <c r="L63" s="66"/>
      <c r="M63" s="84">
        <v>2007</v>
      </c>
      <c r="N63" s="63"/>
      <c r="O63" s="61" t="s">
        <v>342</v>
      </c>
      <c r="P63" s="65" t="s">
        <v>148</v>
      </c>
      <c r="Q63" s="65" t="s">
        <v>168</v>
      </c>
      <c r="R63" s="83" t="s">
        <v>341</v>
      </c>
      <c r="S63" s="64" t="s">
        <v>26</v>
      </c>
      <c r="T63" s="15"/>
      <c r="U63" s="14"/>
      <c r="V63" s="14"/>
    </row>
    <row r="64" spans="1:22" ht="75">
      <c r="A64" s="117">
        <v>39</v>
      </c>
      <c r="B64" s="118" t="s">
        <v>380</v>
      </c>
      <c r="C64" s="119" t="s">
        <v>442</v>
      </c>
      <c r="D64" s="120" t="s">
        <v>447</v>
      </c>
      <c r="E64" s="120" t="s">
        <v>31</v>
      </c>
      <c r="F64" s="103"/>
      <c r="G64" s="108"/>
      <c r="H64" s="112"/>
      <c r="I64" s="67">
        <v>1</v>
      </c>
      <c r="J64" s="100">
        <v>305.21999999999997</v>
      </c>
      <c r="K64" s="104">
        <f t="shared" si="0"/>
        <v>305.21999999999997</v>
      </c>
      <c r="L64" s="66"/>
      <c r="M64" s="84">
        <v>2007</v>
      </c>
      <c r="N64" s="63"/>
      <c r="O64" s="61" t="s">
        <v>342</v>
      </c>
      <c r="P64" s="65" t="s">
        <v>148</v>
      </c>
      <c r="Q64" s="65" t="s">
        <v>168</v>
      </c>
      <c r="R64" s="83" t="s">
        <v>341</v>
      </c>
      <c r="S64" s="64" t="s">
        <v>26</v>
      </c>
      <c r="T64" s="15"/>
      <c r="U64" s="14"/>
      <c r="V64" s="14"/>
    </row>
    <row r="65" spans="1:22" ht="75">
      <c r="A65" s="117">
        <v>40</v>
      </c>
      <c r="B65" s="118" t="s">
        <v>381</v>
      </c>
      <c r="C65" s="119" t="s">
        <v>443</v>
      </c>
      <c r="D65" s="120" t="s">
        <v>447</v>
      </c>
      <c r="E65" s="120" t="s">
        <v>31</v>
      </c>
      <c r="F65" s="103"/>
      <c r="G65" s="108"/>
      <c r="H65" s="112"/>
      <c r="I65" s="67">
        <v>14</v>
      </c>
      <c r="J65" s="100">
        <v>305.21999999999997</v>
      </c>
      <c r="K65" s="104">
        <f t="shared" si="0"/>
        <v>4273.08</v>
      </c>
      <c r="L65" s="66"/>
      <c r="M65" s="84">
        <v>2007</v>
      </c>
      <c r="N65" s="63"/>
      <c r="O65" s="61" t="s">
        <v>342</v>
      </c>
      <c r="P65" s="65" t="s">
        <v>148</v>
      </c>
      <c r="Q65" s="65" t="s">
        <v>168</v>
      </c>
      <c r="R65" s="83" t="s">
        <v>341</v>
      </c>
      <c r="S65" s="64" t="s">
        <v>26</v>
      </c>
      <c r="T65" s="15"/>
      <c r="U65" s="14"/>
      <c r="V65" s="14"/>
    </row>
    <row r="66" spans="1:22" ht="75">
      <c r="A66" s="117">
        <v>41</v>
      </c>
      <c r="B66" s="118" t="s">
        <v>382</v>
      </c>
      <c r="C66" s="119" t="s">
        <v>448</v>
      </c>
      <c r="D66" s="120" t="s">
        <v>446</v>
      </c>
      <c r="E66" s="120" t="s">
        <v>68</v>
      </c>
      <c r="F66" s="103"/>
      <c r="G66" s="108"/>
      <c r="H66" s="112"/>
      <c r="I66" s="67">
        <v>55</v>
      </c>
      <c r="J66" s="100">
        <v>801.4999999999999</v>
      </c>
      <c r="K66" s="104">
        <f t="shared" si="0"/>
        <v>44082.49999999999</v>
      </c>
      <c r="L66" s="66"/>
      <c r="M66" s="84" t="s">
        <v>144</v>
      </c>
      <c r="N66" s="85" t="s">
        <v>183</v>
      </c>
      <c r="O66" s="61" t="s">
        <v>342</v>
      </c>
      <c r="P66" s="65" t="s">
        <v>403</v>
      </c>
      <c r="Q66" s="65" t="s">
        <v>402</v>
      </c>
      <c r="R66" s="83" t="s">
        <v>341</v>
      </c>
      <c r="S66" s="64" t="s">
        <v>26</v>
      </c>
      <c r="T66" s="15"/>
      <c r="U66" s="14"/>
      <c r="V66" s="14"/>
    </row>
    <row r="67" spans="1:22" ht="75">
      <c r="A67" s="117">
        <v>42</v>
      </c>
      <c r="B67" s="118" t="s">
        <v>383</v>
      </c>
      <c r="C67" s="119" t="s">
        <v>449</v>
      </c>
      <c r="D67" s="120" t="s">
        <v>446</v>
      </c>
      <c r="E67" s="120" t="s">
        <v>68</v>
      </c>
      <c r="F67" s="103"/>
      <c r="G67" s="108"/>
      <c r="H67" s="112"/>
      <c r="I67" s="67">
        <v>25</v>
      </c>
      <c r="J67" s="100">
        <v>801.4999999999999</v>
      </c>
      <c r="K67" s="104">
        <f t="shared" si="0"/>
        <v>20037.499999999996</v>
      </c>
      <c r="L67" s="66"/>
      <c r="M67" s="84" t="s">
        <v>144</v>
      </c>
      <c r="N67" s="85" t="s">
        <v>183</v>
      </c>
      <c r="O67" s="61" t="s">
        <v>342</v>
      </c>
      <c r="P67" s="65" t="s">
        <v>403</v>
      </c>
      <c r="Q67" s="65" t="s">
        <v>402</v>
      </c>
      <c r="R67" s="83" t="s">
        <v>341</v>
      </c>
      <c r="S67" s="64" t="s">
        <v>26</v>
      </c>
      <c r="T67" s="15"/>
      <c r="U67" s="14"/>
      <c r="V67" s="14"/>
    </row>
    <row r="68" spans="1:22" ht="75">
      <c r="A68" s="117">
        <v>43</v>
      </c>
      <c r="B68" s="118" t="s">
        <v>384</v>
      </c>
      <c r="C68" s="119" t="s">
        <v>450</v>
      </c>
      <c r="D68" s="120" t="s">
        <v>446</v>
      </c>
      <c r="E68" s="120" t="s">
        <v>68</v>
      </c>
      <c r="F68" s="103"/>
      <c r="G68" s="108"/>
      <c r="H68" s="112"/>
      <c r="I68" s="67">
        <v>166</v>
      </c>
      <c r="J68" s="100">
        <v>801.5043373493974</v>
      </c>
      <c r="K68" s="104">
        <f t="shared" si="0"/>
        <v>133049.71999999997</v>
      </c>
      <c r="L68" s="66"/>
      <c r="M68" s="84" t="s">
        <v>144</v>
      </c>
      <c r="N68" s="85" t="s">
        <v>183</v>
      </c>
      <c r="O68" s="61" t="s">
        <v>342</v>
      </c>
      <c r="P68" s="65" t="s">
        <v>403</v>
      </c>
      <c r="Q68" s="65" t="s">
        <v>402</v>
      </c>
      <c r="R68" s="83" t="s">
        <v>341</v>
      </c>
      <c r="S68" s="64" t="s">
        <v>26</v>
      </c>
      <c r="T68" s="15"/>
      <c r="U68" s="14"/>
      <c r="V68" s="14"/>
    </row>
    <row r="69" spans="1:22" ht="75">
      <c r="A69" s="117">
        <v>44</v>
      </c>
      <c r="B69" s="118" t="s">
        <v>385</v>
      </c>
      <c r="C69" s="119" t="s">
        <v>451</v>
      </c>
      <c r="D69" s="120" t="s">
        <v>446</v>
      </c>
      <c r="E69" s="120" t="s">
        <v>68</v>
      </c>
      <c r="F69" s="103"/>
      <c r="G69" s="108"/>
      <c r="H69" s="112"/>
      <c r="I69" s="67">
        <v>196</v>
      </c>
      <c r="J69" s="100">
        <v>801.4999999999999</v>
      </c>
      <c r="K69" s="104">
        <f t="shared" si="0"/>
        <v>157093.99999999997</v>
      </c>
      <c r="L69" s="66"/>
      <c r="M69" s="84" t="s">
        <v>144</v>
      </c>
      <c r="N69" s="85" t="s">
        <v>183</v>
      </c>
      <c r="O69" s="61" t="s">
        <v>342</v>
      </c>
      <c r="P69" s="65" t="s">
        <v>403</v>
      </c>
      <c r="Q69" s="65" t="s">
        <v>402</v>
      </c>
      <c r="R69" s="83" t="s">
        <v>341</v>
      </c>
      <c r="S69" s="64" t="s">
        <v>26</v>
      </c>
      <c r="T69" s="15"/>
      <c r="U69" s="14"/>
      <c r="V69" s="14"/>
    </row>
    <row r="70" spans="1:22" ht="75">
      <c r="A70" s="117">
        <v>45</v>
      </c>
      <c r="B70" s="118" t="s">
        <v>386</v>
      </c>
      <c r="C70" s="119" t="s">
        <v>452</v>
      </c>
      <c r="D70" s="120" t="s">
        <v>446</v>
      </c>
      <c r="E70" s="120" t="s">
        <v>68</v>
      </c>
      <c r="F70" s="103"/>
      <c r="G70" s="108"/>
      <c r="H70" s="112"/>
      <c r="I70" s="67">
        <v>137</v>
      </c>
      <c r="J70" s="100">
        <v>801.4999999999999</v>
      </c>
      <c r="K70" s="104">
        <f t="shared" si="0"/>
        <v>109805.49999999999</v>
      </c>
      <c r="L70" s="66"/>
      <c r="M70" s="84" t="s">
        <v>144</v>
      </c>
      <c r="N70" s="85" t="s">
        <v>183</v>
      </c>
      <c r="O70" s="61" t="s">
        <v>342</v>
      </c>
      <c r="P70" s="65" t="s">
        <v>403</v>
      </c>
      <c r="Q70" s="65" t="s">
        <v>402</v>
      </c>
      <c r="R70" s="83" t="s">
        <v>341</v>
      </c>
      <c r="S70" s="64" t="s">
        <v>26</v>
      </c>
      <c r="T70" s="15"/>
      <c r="U70" s="14"/>
      <c r="V70" s="14"/>
    </row>
    <row r="71" spans="1:22" ht="75">
      <c r="A71" s="117">
        <v>46</v>
      </c>
      <c r="B71" s="118" t="s">
        <v>387</v>
      </c>
      <c r="C71" s="119" t="s">
        <v>453</v>
      </c>
      <c r="D71" s="120" t="s">
        <v>446</v>
      </c>
      <c r="E71" s="120" t="s">
        <v>68</v>
      </c>
      <c r="F71" s="103"/>
      <c r="G71" s="108"/>
      <c r="H71" s="112"/>
      <c r="I71" s="67">
        <v>37</v>
      </c>
      <c r="J71" s="100">
        <v>801.4999999999999</v>
      </c>
      <c r="K71" s="104">
        <f t="shared" si="0"/>
        <v>29655.499999999996</v>
      </c>
      <c r="L71" s="66"/>
      <c r="M71" s="84" t="s">
        <v>144</v>
      </c>
      <c r="N71" s="85" t="s">
        <v>183</v>
      </c>
      <c r="O71" s="61" t="s">
        <v>342</v>
      </c>
      <c r="P71" s="65" t="s">
        <v>403</v>
      </c>
      <c r="Q71" s="65" t="s">
        <v>402</v>
      </c>
      <c r="R71" s="83" t="s">
        <v>341</v>
      </c>
      <c r="S71" s="64" t="s">
        <v>26</v>
      </c>
      <c r="T71" s="15"/>
      <c r="U71" s="14"/>
      <c r="V71" s="14"/>
    </row>
    <row r="72" spans="1:22" ht="75">
      <c r="A72" s="117">
        <v>47</v>
      </c>
      <c r="B72" s="118" t="s">
        <v>388</v>
      </c>
      <c r="C72" s="119" t="s">
        <v>454</v>
      </c>
      <c r="D72" s="120" t="s">
        <v>447</v>
      </c>
      <c r="E72" s="120" t="s">
        <v>68</v>
      </c>
      <c r="F72" s="103"/>
      <c r="G72" s="108"/>
      <c r="H72" s="112"/>
      <c r="I72" s="67">
        <v>32</v>
      </c>
      <c r="J72" s="100">
        <v>237.46999999999997</v>
      </c>
      <c r="K72" s="104">
        <f t="shared" si="0"/>
        <v>7599.039999999999</v>
      </c>
      <c r="L72" s="66"/>
      <c r="M72" s="84">
        <v>2007</v>
      </c>
      <c r="N72" s="85"/>
      <c r="O72" s="61" t="s">
        <v>342</v>
      </c>
      <c r="P72" s="65" t="s">
        <v>148</v>
      </c>
      <c r="Q72" s="65" t="s">
        <v>168</v>
      </c>
      <c r="R72" s="83" t="s">
        <v>341</v>
      </c>
      <c r="S72" s="64" t="s">
        <v>26</v>
      </c>
      <c r="T72" s="15"/>
      <c r="U72" s="14"/>
      <c r="V72" s="14"/>
    </row>
    <row r="73" spans="1:22" ht="75">
      <c r="A73" s="117">
        <v>48</v>
      </c>
      <c r="B73" s="118" t="s">
        <v>389</v>
      </c>
      <c r="C73" s="119" t="s">
        <v>455</v>
      </c>
      <c r="D73" s="120" t="s">
        <v>447</v>
      </c>
      <c r="E73" s="120" t="s">
        <v>68</v>
      </c>
      <c r="F73" s="103"/>
      <c r="G73" s="108"/>
      <c r="H73" s="112"/>
      <c r="I73" s="67">
        <v>20</v>
      </c>
      <c r="J73" s="100">
        <v>237.46999999999997</v>
      </c>
      <c r="K73" s="104">
        <f t="shared" si="0"/>
        <v>4749.4</v>
      </c>
      <c r="L73" s="66"/>
      <c r="M73" s="84">
        <v>2007</v>
      </c>
      <c r="N73" s="85"/>
      <c r="O73" s="61" t="s">
        <v>342</v>
      </c>
      <c r="P73" s="65" t="s">
        <v>148</v>
      </c>
      <c r="Q73" s="65" t="s">
        <v>168</v>
      </c>
      <c r="R73" s="83" t="s">
        <v>341</v>
      </c>
      <c r="S73" s="64" t="s">
        <v>26</v>
      </c>
      <c r="T73" s="15"/>
      <c r="U73" s="14"/>
      <c r="V73" s="14"/>
    </row>
    <row r="74" spans="1:22" ht="75">
      <c r="A74" s="117">
        <v>49</v>
      </c>
      <c r="B74" s="118" t="s">
        <v>390</v>
      </c>
      <c r="C74" s="119" t="s">
        <v>71</v>
      </c>
      <c r="D74" s="120" t="s">
        <v>447</v>
      </c>
      <c r="E74" s="120" t="s">
        <v>31</v>
      </c>
      <c r="F74" s="103"/>
      <c r="G74" s="108"/>
      <c r="H74" s="112"/>
      <c r="I74" s="67">
        <v>259</v>
      </c>
      <c r="J74" s="100">
        <v>5.8233590733590725</v>
      </c>
      <c r="K74" s="104">
        <f aca="true" t="shared" si="1" ref="K74:K81">I74*J74</f>
        <v>1508.2499999999998</v>
      </c>
      <c r="L74" s="66"/>
      <c r="M74" s="84">
        <v>2007</v>
      </c>
      <c r="N74" s="63"/>
      <c r="O74" s="61" t="s">
        <v>342</v>
      </c>
      <c r="P74" s="65" t="s">
        <v>398</v>
      </c>
      <c r="Q74" s="65" t="s">
        <v>399</v>
      </c>
      <c r="R74" s="83" t="s">
        <v>341</v>
      </c>
      <c r="S74" s="64" t="s">
        <v>26</v>
      </c>
      <c r="T74" s="15"/>
      <c r="U74" s="14"/>
      <c r="V74" s="14"/>
    </row>
    <row r="75" spans="1:22" ht="75">
      <c r="A75" s="117">
        <v>50</v>
      </c>
      <c r="B75" s="118" t="s">
        <v>391</v>
      </c>
      <c r="C75" s="119" t="s">
        <v>456</v>
      </c>
      <c r="D75" s="120" t="s">
        <v>447</v>
      </c>
      <c r="E75" s="120" t="s">
        <v>31</v>
      </c>
      <c r="F75" s="103"/>
      <c r="G75" s="108"/>
      <c r="H75" s="112"/>
      <c r="I75" s="67">
        <v>198</v>
      </c>
      <c r="J75" s="100">
        <v>23.762424242424242</v>
      </c>
      <c r="K75" s="104">
        <f t="shared" si="1"/>
        <v>4704.96</v>
      </c>
      <c r="L75" s="66"/>
      <c r="M75" s="84">
        <v>2007</v>
      </c>
      <c r="N75" s="85" t="s">
        <v>400</v>
      </c>
      <c r="O75" s="61" t="s">
        <v>342</v>
      </c>
      <c r="P75" s="65" t="s">
        <v>280</v>
      </c>
      <c r="Q75" s="65" t="s">
        <v>401</v>
      </c>
      <c r="R75" s="83" t="s">
        <v>341</v>
      </c>
      <c r="S75" s="64" t="s">
        <v>26</v>
      </c>
      <c r="T75" s="15"/>
      <c r="U75" s="14"/>
      <c r="V75" s="14"/>
    </row>
    <row r="76" spans="1:22" ht="75">
      <c r="A76" s="117">
        <v>51</v>
      </c>
      <c r="B76" s="118" t="s">
        <v>392</v>
      </c>
      <c r="C76" s="119" t="s">
        <v>457</v>
      </c>
      <c r="D76" s="120" t="s">
        <v>447</v>
      </c>
      <c r="E76" s="120" t="s">
        <v>31</v>
      </c>
      <c r="F76" s="103"/>
      <c r="G76" s="108"/>
      <c r="H76" s="112"/>
      <c r="I76" s="67">
        <v>924</v>
      </c>
      <c r="J76" s="100">
        <v>21.566883116883115</v>
      </c>
      <c r="K76" s="104">
        <f t="shared" si="1"/>
        <v>19927.8</v>
      </c>
      <c r="L76" s="66"/>
      <c r="M76" s="84">
        <v>2007</v>
      </c>
      <c r="N76" s="85"/>
      <c r="O76" s="61" t="s">
        <v>342</v>
      </c>
      <c r="P76" s="65" t="s">
        <v>398</v>
      </c>
      <c r="Q76" s="65" t="s">
        <v>399</v>
      </c>
      <c r="R76" s="83" t="s">
        <v>341</v>
      </c>
      <c r="S76" s="64" t="s">
        <v>26</v>
      </c>
      <c r="T76" s="15"/>
      <c r="U76" s="14"/>
      <c r="V76" s="14"/>
    </row>
    <row r="77" spans="1:22" ht="75">
      <c r="A77" s="117">
        <v>52</v>
      </c>
      <c r="B77" s="118" t="s">
        <v>394</v>
      </c>
      <c r="C77" s="119" t="s">
        <v>458</v>
      </c>
      <c r="D77" s="120" t="s">
        <v>447</v>
      </c>
      <c r="E77" s="120" t="s">
        <v>68</v>
      </c>
      <c r="F77" s="103"/>
      <c r="G77" s="108"/>
      <c r="H77" s="112"/>
      <c r="I77" s="67">
        <v>90</v>
      </c>
      <c r="J77" s="100">
        <v>36.43</v>
      </c>
      <c r="K77" s="104">
        <f t="shared" si="1"/>
        <v>3278.7</v>
      </c>
      <c r="L77" s="66"/>
      <c r="M77" s="84" t="s">
        <v>144</v>
      </c>
      <c r="N77" s="85" t="s">
        <v>400</v>
      </c>
      <c r="O77" s="61" t="s">
        <v>342</v>
      </c>
      <c r="P77" s="65" t="s">
        <v>403</v>
      </c>
      <c r="Q77" s="65" t="s">
        <v>404</v>
      </c>
      <c r="R77" s="83" t="s">
        <v>341</v>
      </c>
      <c r="S77" s="64" t="s">
        <v>26</v>
      </c>
      <c r="T77" s="15"/>
      <c r="U77" s="14"/>
      <c r="V77" s="14"/>
    </row>
    <row r="78" spans="1:22" ht="75">
      <c r="A78" s="117">
        <v>53</v>
      </c>
      <c r="B78" s="120" t="s">
        <v>395</v>
      </c>
      <c r="C78" s="119" t="s">
        <v>459</v>
      </c>
      <c r="D78" s="120" t="s">
        <v>447</v>
      </c>
      <c r="E78" s="120" t="s">
        <v>68</v>
      </c>
      <c r="F78" s="109"/>
      <c r="G78" s="110" t="s">
        <v>481</v>
      </c>
      <c r="H78" s="113">
        <v>150</v>
      </c>
      <c r="I78" s="112">
        <v>3400</v>
      </c>
      <c r="J78" s="100">
        <v>10.102077586206894</v>
      </c>
      <c r="K78" s="104">
        <f t="shared" si="1"/>
        <v>34347.06379310344</v>
      </c>
      <c r="L78" s="66"/>
      <c r="M78" s="84" t="s">
        <v>144</v>
      </c>
      <c r="N78" s="85" t="s">
        <v>400</v>
      </c>
      <c r="O78" s="61" t="s">
        <v>342</v>
      </c>
      <c r="P78" s="65" t="s">
        <v>403</v>
      </c>
      <c r="Q78" s="65" t="s">
        <v>404</v>
      </c>
      <c r="R78" s="83" t="s">
        <v>341</v>
      </c>
      <c r="S78" s="64" t="s">
        <v>26</v>
      </c>
      <c r="T78" s="15"/>
      <c r="U78" s="14"/>
      <c r="V78" s="14"/>
    </row>
    <row r="79" spans="1:22" ht="75">
      <c r="A79" s="117">
        <v>54</v>
      </c>
      <c r="B79" s="121" t="s">
        <v>393</v>
      </c>
      <c r="C79" s="119" t="s">
        <v>93</v>
      </c>
      <c r="D79" s="120" t="s">
        <v>447</v>
      </c>
      <c r="E79" s="121" t="s">
        <v>68</v>
      </c>
      <c r="F79" s="110"/>
      <c r="G79" s="110" t="s">
        <v>481</v>
      </c>
      <c r="H79" s="114">
        <v>150</v>
      </c>
      <c r="I79" s="99">
        <f>2659</f>
        <v>2659</v>
      </c>
      <c r="J79" s="98">
        <v>18.98</v>
      </c>
      <c r="K79" s="104">
        <f t="shared" si="1"/>
        <v>50467.82</v>
      </c>
      <c r="L79" s="66"/>
      <c r="M79" s="84" t="s">
        <v>144</v>
      </c>
      <c r="N79" s="85" t="s">
        <v>400</v>
      </c>
      <c r="O79" s="61" t="s">
        <v>342</v>
      </c>
      <c r="P79" s="65" t="s">
        <v>403</v>
      </c>
      <c r="Q79" s="65" t="s">
        <v>404</v>
      </c>
      <c r="R79" s="83" t="s">
        <v>341</v>
      </c>
      <c r="S79" s="64" t="s">
        <v>26</v>
      </c>
      <c r="T79" s="15"/>
      <c r="U79" s="14"/>
      <c r="V79" s="14"/>
    </row>
    <row r="80" spans="1:22" ht="75">
      <c r="A80" s="117">
        <v>55</v>
      </c>
      <c r="B80" s="121" t="s">
        <v>396</v>
      </c>
      <c r="C80" s="119" t="s">
        <v>94</v>
      </c>
      <c r="D80" s="120" t="s">
        <v>447</v>
      </c>
      <c r="E80" s="121" t="s">
        <v>66</v>
      </c>
      <c r="F80" s="110"/>
      <c r="G80" s="111" t="s">
        <v>480</v>
      </c>
      <c r="H80" s="114">
        <f>12+12+12+12</f>
        <v>48</v>
      </c>
      <c r="I80" s="99">
        <f>109-H80</f>
        <v>61</v>
      </c>
      <c r="J80" s="98">
        <v>526.27</v>
      </c>
      <c r="K80" s="104">
        <f t="shared" si="1"/>
        <v>32102.469999999998</v>
      </c>
      <c r="L80" s="66"/>
      <c r="M80" s="84" t="s">
        <v>144</v>
      </c>
      <c r="N80" s="85" t="s">
        <v>183</v>
      </c>
      <c r="O80" s="61" t="s">
        <v>342</v>
      </c>
      <c r="P80" s="65" t="s">
        <v>403</v>
      </c>
      <c r="Q80" s="65" t="s">
        <v>402</v>
      </c>
      <c r="R80" s="83" t="s">
        <v>341</v>
      </c>
      <c r="S80" s="64" t="s">
        <v>26</v>
      </c>
      <c r="T80" s="15"/>
      <c r="U80" s="14"/>
      <c r="V80" s="14"/>
    </row>
    <row r="81" spans="1:22" ht="75">
      <c r="A81" s="117">
        <v>56</v>
      </c>
      <c r="B81" s="121" t="s">
        <v>397</v>
      </c>
      <c r="C81" s="119" t="s">
        <v>95</v>
      </c>
      <c r="D81" s="120" t="s">
        <v>447</v>
      </c>
      <c r="E81" s="121" t="s">
        <v>31</v>
      </c>
      <c r="F81" s="98"/>
      <c r="G81" s="98"/>
      <c r="H81" s="99"/>
      <c r="I81" s="99">
        <v>100</v>
      </c>
      <c r="J81" s="98">
        <v>18.48</v>
      </c>
      <c r="K81" s="104">
        <f t="shared" si="1"/>
        <v>1848</v>
      </c>
      <c r="L81" s="66"/>
      <c r="M81" s="84">
        <v>2007</v>
      </c>
      <c r="N81" s="85" t="s">
        <v>400</v>
      </c>
      <c r="O81" s="61" t="s">
        <v>342</v>
      </c>
      <c r="P81" s="65" t="s">
        <v>280</v>
      </c>
      <c r="Q81" s="65" t="s">
        <v>401</v>
      </c>
      <c r="R81" s="83" t="s">
        <v>341</v>
      </c>
      <c r="S81" s="64" t="s">
        <v>26</v>
      </c>
      <c r="T81" s="15"/>
      <c r="U81" s="14"/>
      <c r="V81" s="14"/>
    </row>
    <row r="82" spans="1:22" ht="16.5" thickBot="1">
      <c r="A82" s="21"/>
      <c r="B82" s="68"/>
      <c r="C82" s="69" t="s">
        <v>27</v>
      </c>
      <c r="D82" s="101"/>
      <c r="E82" s="70"/>
      <c r="F82" s="70"/>
      <c r="G82" s="70"/>
      <c r="H82" s="115"/>
      <c r="I82" s="71"/>
      <c r="J82" s="72">
        <f>SUM(J26:J81)</f>
        <v>18600.92185914605</v>
      </c>
      <c r="K82" s="72">
        <f>SUM(K26:K81)</f>
        <v>913658.5937931034</v>
      </c>
      <c r="L82" s="73"/>
      <c r="M82" s="74"/>
      <c r="N82" s="74"/>
      <c r="O82" s="67"/>
      <c r="P82" s="74"/>
      <c r="Q82" s="74"/>
      <c r="R82" s="74"/>
      <c r="S82" s="75"/>
      <c r="T82" s="25"/>
      <c r="U82" s="26"/>
      <c r="V82" s="26"/>
    </row>
    <row r="83" spans="1:22" ht="15">
      <c r="A83" s="1"/>
      <c r="B83" s="60"/>
      <c r="C83" s="86"/>
      <c r="D83" s="86"/>
      <c r="E83" s="60"/>
      <c r="F83" s="60"/>
      <c r="G83" s="60"/>
      <c r="H83" s="87"/>
      <c r="I83" s="60"/>
      <c r="J83" s="60"/>
      <c r="K83" s="60"/>
      <c r="L83" s="87"/>
      <c r="M83" s="60"/>
      <c r="N83" s="60"/>
      <c r="O83" s="60"/>
      <c r="P83" s="60"/>
      <c r="Q83" s="60"/>
      <c r="R83" s="60"/>
      <c r="S83" s="60"/>
      <c r="T83" s="14"/>
      <c r="U83" s="14"/>
      <c r="V83" s="14"/>
    </row>
    <row r="84" spans="1:22" ht="15">
      <c r="A84" s="1"/>
      <c r="B84" s="60"/>
      <c r="C84" s="86"/>
      <c r="D84" s="86"/>
      <c r="E84" s="60"/>
      <c r="F84" s="60"/>
      <c r="G84" s="60"/>
      <c r="H84" s="87"/>
      <c r="I84" s="60"/>
      <c r="J84" s="60"/>
      <c r="K84" s="60"/>
      <c r="L84" s="87"/>
      <c r="M84" s="60"/>
      <c r="N84" s="60"/>
      <c r="O84" s="60"/>
      <c r="P84" s="60"/>
      <c r="Q84" s="60"/>
      <c r="R84" s="60"/>
      <c r="S84" s="60"/>
      <c r="T84" s="14"/>
      <c r="U84" s="14"/>
      <c r="V84" s="14"/>
    </row>
    <row r="85" spans="1:22" ht="15.75">
      <c r="A85" s="27" t="s">
        <v>28</v>
      </c>
      <c r="B85" s="76"/>
      <c r="C85" s="77"/>
      <c r="D85" s="77"/>
      <c r="E85" s="78"/>
      <c r="F85" s="78"/>
      <c r="G85" s="78"/>
      <c r="H85" s="116"/>
      <c r="I85" s="79"/>
      <c r="J85" s="79"/>
      <c r="K85" s="79"/>
      <c r="L85" s="80"/>
      <c r="M85" s="81"/>
      <c r="N85" s="82"/>
      <c r="O85" s="82"/>
      <c r="P85" s="82"/>
      <c r="Q85" s="82"/>
      <c r="R85" s="82"/>
      <c r="S85" s="82"/>
      <c r="T85" s="33"/>
      <c r="U85" s="33"/>
      <c r="V85" s="33"/>
    </row>
    <row r="86" spans="1:22" ht="40.5" customHeight="1">
      <c r="A86" s="617" t="s">
        <v>488</v>
      </c>
      <c r="B86" s="617"/>
      <c r="C86" s="617"/>
      <c r="D86" s="617"/>
      <c r="E86" s="617"/>
      <c r="F86" s="617"/>
      <c r="G86" s="617"/>
      <c r="H86" s="617"/>
      <c r="I86" s="617"/>
      <c r="J86" s="617"/>
      <c r="K86" s="617"/>
      <c r="L86" s="617"/>
      <c r="M86" s="617"/>
      <c r="N86" s="617"/>
      <c r="O86" s="617"/>
      <c r="P86" s="617"/>
      <c r="Q86" s="617"/>
      <c r="R86" s="617"/>
      <c r="S86" s="617"/>
      <c r="T86" s="33"/>
      <c r="U86" s="33"/>
      <c r="V86" s="33"/>
    </row>
    <row r="87" spans="1:22" ht="15">
      <c r="A87" s="1"/>
      <c r="B87" s="60"/>
      <c r="C87" s="86"/>
      <c r="D87" s="86"/>
      <c r="E87" s="60"/>
      <c r="F87" s="60"/>
      <c r="G87" s="60"/>
      <c r="H87" s="87"/>
      <c r="I87" s="60"/>
      <c r="J87" s="60"/>
      <c r="K87" s="60"/>
      <c r="L87" s="87"/>
      <c r="M87" s="60"/>
      <c r="N87" s="60"/>
      <c r="O87" s="60"/>
      <c r="P87" s="60"/>
      <c r="Q87" s="60"/>
      <c r="R87" s="60"/>
      <c r="S87" s="60"/>
      <c r="T87" s="14"/>
      <c r="U87" s="14"/>
      <c r="V87" s="14"/>
    </row>
    <row r="88" spans="1:22" ht="15.75">
      <c r="A88" s="3" t="s">
        <v>29</v>
      </c>
      <c r="B88" s="60"/>
      <c r="C88" s="60" t="s">
        <v>489</v>
      </c>
      <c r="D88" s="60"/>
      <c r="L88" s="60"/>
      <c r="M88" s="60" t="s">
        <v>485</v>
      </c>
      <c r="N88" s="60"/>
      <c r="O88" s="60"/>
      <c r="P88" s="60"/>
      <c r="Q88" s="60"/>
      <c r="R88" s="60"/>
      <c r="S88" s="60"/>
      <c r="T88" s="14"/>
      <c r="U88" s="14"/>
      <c r="V88" s="14"/>
    </row>
    <row r="89" spans="1:22" ht="15.75">
      <c r="A89" s="3"/>
      <c r="B89" s="60"/>
      <c r="C89" s="60"/>
      <c r="D89" s="60"/>
      <c r="L89" s="60"/>
      <c r="M89" s="60"/>
      <c r="N89" s="60"/>
      <c r="O89" s="60"/>
      <c r="P89" s="60"/>
      <c r="Q89" s="60"/>
      <c r="R89" s="60"/>
      <c r="S89" s="60"/>
      <c r="T89" s="14"/>
      <c r="U89" s="14"/>
      <c r="V89" s="14"/>
    </row>
    <row r="90" spans="1:22" ht="15.75">
      <c r="A90" s="3"/>
      <c r="B90" s="88"/>
      <c r="C90" s="60" t="s">
        <v>7</v>
      </c>
      <c r="D90" s="60"/>
      <c r="E90" s="60"/>
      <c r="F90" s="60"/>
      <c r="G90" s="60"/>
      <c r="H90" s="87"/>
      <c r="I90" s="87"/>
      <c r="L90" s="60"/>
      <c r="M90" s="60" t="s">
        <v>278</v>
      </c>
      <c r="N90" s="60"/>
      <c r="O90" s="60"/>
      <c r="P90" s="60"/>
      <c r="Q90" s="60"/>
      <c r="R90" s="60"/>
      <c r="S90" s="60"/>
      <c r="T90" s="14"/>
      <c r="U90" s="14"/>
      <c r="V90" s="14"/>
    </row>
    <row r="91" spans="1:22" ht="15.75">
      <c r="A91" s="3"/>
      <c r="B91" s="88"/>
      <c r="C91" s="60"/>
      <c r="D91" s="60"/>
      <c r="E91" s="60"/>
      <c r="F91" s="60"/>
      <c r="G91" s="60"/>
      <c r="H91" s="87"/>
      <c r="I91" s="87"/>
      <c r="L91" s="60"/>
      <c r="M91" s="60"/>
      <c r="N91" s="60"/>
      <c r="O91" s="60"/>
      <c r="P91" s="60"/>
      <c r="Q91" s="60"/>
      <c r="R91" s="60"/>
      <c r="S91" s="60"/>
      <c r="T91" s="14"/>
      <c r="U91" s="14"/>
      <c r="V91" s="14"/>
    </row>
    <row r="92" spans="3:14" ht="15">
      <c r="C92" s="60" t="s">
        <v>9</v>
      </c>
      <c r="D92" s="60"/>
      <c r="E92" s="60"/>
      <c r="F92" s="60"/>
      <c r="G92" s="60"/>
      <c r="H92" s="87"/>
      <c r="I92" s="87"/>
      <c r="L92" s="60"/>
      <c r="M92" s="60" t="s">
        <v>10</v>
      </c>
      <c r="N92" s="60"/>
    </row>
    <row r="93" spans="3:14" ht="15">
      <c r="C93" s="60"/>
      <c r="D93" s="60"/>
      <c r="E93" s="60"/>
      <c r="F93" s="60"/>
      <c r="G93" s="60"/>
      <c r="H93" s="87"/>
      <c r="I93" s="87"/>
      <c r="L93" s="60"/>
      <c r="M93" s="60"/>
      <c r="N93" s="60"/>
    </row>
    <row r="94" spans="3:14" ht="15">
      <c r="C94" s="60" t="s">
        <v>11</v>
      </c>
      <c r="D94" s="60"/>
      <c r="E94" s="60"/>
      <c r="F94" s="60"/>
      <c r="G94" s="60"/>
      <c r="H94" s="87"/>
      <c r="I94" s="87"/>
      <c r="L94" s="60"/>
      <c r="M94" s="60" t="s">
        <v>444</v>
      </c>
      <c r="N94" s="60"/>
    </row>
    <row r="97" spans="3:12" ht="15">
      <c r="C97" s="86"/>
      <c r="D97" s="86"/>
      <c r="L97" s="60"/>
    </row>
    <row r="98" spans="3:12" ht="15">
      <c r="C98" s="86"/>
      <c r="D98" s="86"/>
      <c r="L98" s="60"/>
    </row>
    <row r="99" spans="3:12" ht="15">
      <c r="C99" s="86"/>
      <c r="D99" s="86"/>
      <c r="L99" s="60"/>
    </row>
    <row r="100" spans="3:12" ht="15">
      <c r="C100" s="86"/>
      <c r="D100" s="86"/>
      <c r="L100" s="60"/>
    </row>
    <row r="101" spans="3:12" ht="15">
      <c r="C101" s="86"/>
      <c r="D101" s="86"/>
      <c r="L101" s="60"/>
    </row>
    <row r="102" spans="3:12" ht="15">
      <c r="C102" s="86"/>
      <c r="D102" s="86"/>
      <c r="L102" s="60"/>
    </row>
    <row r="103" spans="3:12" ht="15">
      <c r="C103" s="86"/>
      <c r="D103" s="86"/>
      <c r="L103" s="60"/>
    </row>
  </sheetData>
  <sheetProtection/>
  <autoFilter ref="A23:S82"/>
  <mergeCells count="20">
    <mergeCell ref="A86:S86"/>
    <mergeCell ref="N23:N25"/>
    <mergeCell ref="O23:O25"/>
    <mergeCell ref="P23:P25"/>
    <mergeCell ref="Q23:Q25"/>
    <mergeCell ref="R23:R25"/>
    <mergeCell ref="S23:S25"/>
    <mergeCell ref="D23:D25"/>
    <mergeCell ref="H23:H25"/>
    <mergeCell ref="K23:K25"/>
    <mergeCell ref="A8:T8"/>
    <mergeCell ref="A9:T9"/>
    <mergeCell ref="A23:A25"/>
    <mergeCell ref="B23:B25"/>
    <mergeCell ref="C23:C25"/>
    <mergeCell ref="E23:E25"/>
    <mergeCell ref="I23:I25"/>
    <mergeCell ref="J23:J25"/>
    <mergeCell ref="L23:L25"/>
    <mergeCell ref="M23:M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55"/>
  <sheetViews>
    <sheetView view="pageBreakPreview" zoomScale="60" zoomScaleNormal="85" zoomScalePageLayoutView="0" workbookViewId="0" topLeftCell="A1">
      <selection activeCell="N44" sqref="N44"/>
    </sheetView>
  </sheetViews>
  <sheetFormatPr defaultColWidth="9.00390625" defaultRowHeight="12.75"/>
  <cols>
    <col min="1" max="1" width="6.125" style="40" customWidth="1"/>
    <col min="2" max="2" width="23.75390625" style="40" customWidth="1"/>
    <col min="3" max="3" width="27.25390625" style="39" customWidth="1"/>
    <col min="4" max="4" width="8.875" style="40" customWidth="1"/>
    <col min="5" max="5" width="8.75390625" style="40" customWidth="1"/>
    <col min="6" max="6" width="19.00390625" style="57" hidden="1" customWidth="1"/>
    <col min="7" max="7" width="19.00390625" style="57" customWidth="1"/>
    <col min="8" max="8" width="21.875" style="34" customWidth="1"/>
    <col min="9" max="9" width="18.00390625" style="8" customWidth="1"/>
    <col min="10" max="10" width="16.875" style="8" customWidth="1"/>
    <col min="11" max="11" width="23.625" style="44" customWidth="1"/>
    <col min="12" max="12" width="17.00390625" style="8" customWidth="1"/>
    <col min="13" max="13" width="19.375" style="8" customWidth="1"/>
    <col min="14" max="14" width="29.75390625" style="8" customWidth="1"/>
    <col min="15" max="15" width="22.25390625" style="8" customWidth="1"/>
  </cols>
  <sheetData>
    <row r="1" spans="1:15" ht="15.75">
      <c r="A1" s="122"/>
      <c r="B1" s="122"/>
      <c r="C1" s="123"/>
      <c r="D1" s="122"/>
      <c r="E1" s="122"/>
      <c r="F1" s="124"/>
      <c r="G1" s="124"/>
      <c r="H1" s="125"/>
      <c r="I1" s="126"/>
      <c r="J1" s="126"/>
      <c r="K1" s="127"/>
      <c r="L1" s="126"/>
      <c r="M1" s="126"/>
      <c r="N1" s="126"/>
      <c r="O1" s="126"/>
    </row>
    <row r="2" spans="1:15" ht="15.75">
      <c r="A2" s="128"/>
      <c r="B2" s="128"/>
      <c r="C2" s="129"/>
      <c r="D2" s="128"/>
      <c r="E2" s="128"/>
      <c r="F2" s="130"/>
      <c r="G2" s="130"/>
      <c r="H2" s="131"/>
      <c r="I2" s="132"/>
      <c r="J2" s="132"/>
      <c r="K2" s="133"/>
      <c r="L2" s="132"/>
      <c r="M2" s="132"/>
      <c r="N2" s="134" t="s">
        <v>0</v>
      </c>
      <c r="O2" s="132"/>
    </row>
    <row r="3" spans="1:15" ht="15.75">
      <c r="A3" s="128"/>
      <c r="B3" s="128"/>
      <c r="C3" s="129"/>
      <c r="D3" s="128"/>
      <c r="E3" s="128"/>
      <c r="F3" s="130"/>
      <c r="G3" s="130"/>
      <c r="H3" s="131"/>
      <c r="I3" s="132"/>
      <c r="J3" s="132"/>
      <c r="K3" s="133"/>
      <c r="L3" s="132"/>
      <c r="M3" s="132"/>
      <c r="N3" s="132" t="s">
        <v>140</v>
      </c>
      <c r="O3" s="132"/>
    </row>
    <row r="4" spans="1:15" ht="15.75">
      <c r="A4" s="128"/>
      <c r="B4" s="128"/>
      <c r="C4" s="129"/>
      <c r="D4" s="135"/>
      <c r="E4" s="135"/>
      <c r="F4" s="130"/>
      <c r="G4" s="130"/>
      <c r="H4" s="136"/>
      <c r="I4" s="137"/>
      <c r="J4" s="132"/>
      <c r="K4" s="133"/>
      <c r="L4" s="132"/>
      <c r="M4" s="132"/>
      <c r="N4" s="137" t="s">
        <v>1</v>
      </c>
      <c r="O4" s="132"/>
    </row>
    <row r="5" spans="1:15" ht="15.75">
      <c r="A5" s="128"/>
      <c r="B5" s="128"/>
      <c r="C5" s="129"/>
      <c r="D5" s="135"/>
      <c r="E5" s="135"/>
      <c r="F5" s="130"/>
      <c r="G5" s="130"/>
      <c r="H5" s="136"/>
      <c r="I5" s="137"/>
      <c r="J5" s="132"/>
      <c r="K5" s="133"/>
      <c r="L5" s="132"/>
      <c r="M5" s="132"/>
      <c r="N5" s="137" t="s">
        <v>2</v>
      </c>
      <c r="O5" s="132"/>
    </row>
    <row r="6" spans="1:15" ht="18" customHeight="1">
      <c r="A6" s="128"/>
      <c r="B6" s="128"/>
      <c r="C6" s="129"/>
      <c r="D6" s="128"/>
      <c r="E6" s="128"/>
      <c r="F6" s="130"/>
      <c r="G6" s="130"/>
      <c r="H6" s="131"/>
      <c r="I6" s="137"/>
      <c r="J6" s="132"/>
      <c r="K6" s="133"/>
      <c r="L6" s="132"/>
      <c r="M6" s="132"/>
      <c r="N6" s="138" t="s">
        <v>492</v>
      </c>
      <c r="O6" s="132"/>
    </row>
    <row r="7" spans="1:15" ht="15.75">
      <c r="A7" s="128"/>
      <c r="B7" s="128"/>
      <c r="C7" s="129"/>
      <c r="D7" s="128"/>
      <c r="E7" s="128"/>
      <c r="F7" s="130"/>
      <c r="G7" s="130"/>
      <c r="H7" s="131"/>
      <c r="I7" s="137"/>
      <c r="J7" s="132"/>
      <c r="K7" s="133"/>
      <c r="L7" s="132"/>
      <c r="M7" s="132"/>
      <c r="N7" s="139" t="s">
        <v>493</v>
      </c>
      <c r="O7" s="132"/>
    </row>
    <row r="8" spans="1:15" s="1" customFormat="1" ht="15.75" customHeight="1">
      <c r="A8" s="673" t="s">
        <v>494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</row>
    <row r="9" spans="1:15" s="8" customFormat="1" ht="21.75" customHeight="1">
      <c r="A9" s="674" t="s">
        <v>4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</row>
    <row r="10" spans="1:15" ht="15.75">
      <c r="A10" s="135" t="s">
        <v>495</v>
      </c>
      <c r="B10" s="135"/>
      <c r="C10" s="129"/>
      <c r="D10" s="135"/>
      <c r="E10" s="135"/>
      <c r="F10" s="130"/>
      <c r="G10" s="130"/>
      <c r="H10" s="136"/>
      <c r="I10" s="132"/>
      <c r="J10" s="132"/>
      <c r="K10" s="133"/>
      <c r="L10" s="132"/>
      <c r="M10" s="132"/>
      <c r="N10" s="132"/>
      <c r="O10" s="140"/>
    </row>
    <row r="11" spans="1:15" ht="8.25" customHeight="1">
      <c r="A11" s="135"/>
      <c r="B11" s="135"/>
      <c r="C11" s="129"/>
      <c r="D11" s="135"/>
      <c r="E11" s="135"/>
      <c r="F11" s="130"/>
      <c r="G11" s="130"/>
      <c r="H11" s="136"/>
      <c r="I11" s="132"/>
      <c r="J11" s="132"/>
      <c r="K11" s="133"/>
      <c r="L11" s="132"/>
      <c r="M11" s="132"/>
      <c r="N11" s="132"/>
      <c r="O11" s="132"/>
    </row>
    <row r="12" spans="1:15" ht="15.75">
      <c r="A12" s="135" t="s">
        <v>5</v>
      </c>
      <c r="B12" s="135"/>
      <c r="C12" s="129" t="s">
        <v>6</v>
      </c>
      <c r="D12" s="135"/>
      <c r="E12" s="135" t="s">
        <v>504</v>
      </c>
      <c r="F12" s="130"/>
      <c r="G12" s="130"/>
      <c r="H12" s="136"/>
      <c r="J12" s="132"/>
      <c r="K12" s="132" t="s">
        <v>505</v>
      </c>
      <c r="L12" s="132"/>
      <c r="M12" s="132"/>
      <c r="N12" s="132"/>
      <c r="O12" s="132"/>
    </row>
    <row r="13" spans="1:15" ht="15.75">
      <c r="A13" s="141"/>
      <c r="B13" s="141"/>
      <c r="C13" s="129"/>
      <c r="D13" s="128"/>
      <c r="E13" s="128"/>
      <c r="F13" s="130"/>
      <c r="G13" s="130"/>
      <c r="H13" s="131"/>
      <c r="J13" s="132"/>
      <c r="K13" s="132"/>
      <c r="L13" s="132"/>
      <c r="M13" s="132"/>
      <c r="N13" s="132"/>
      <c r="O13" s="132"/>
    </row>
    <row r="14" spans="1:15" ht="15.75">
      <c r="A14" s="128"/>
      <c r="B14" s="128"/>
      <c r="C14" s="129" t="s">
        <v>8</v>
      </c>
      <c r="D14" s="128"/>
      <c r="E14" s="128" t="s">
        <v>472</v>
      </c>
      <c r="F14" s="130"/>
      <c r="G14" s="130"/>
      <c r="H14" s="131"/>
      <c r="J14" s="132"/>
      <c r="K14" s="132" t="s">
        <v>334</v>
      </c>
      <c r="L14" s="132"/>
      <c r="M14" s="132"/>
      <c r="N14" s="132"/>
      <c r="O14" s="132"/>
    </row>
    <row r="15" spans="1:15" ht="15.75">
      <c r="A15" s="128"/>
      <c r="B15" s="128"/>
      <c r="C15" s="129"/>
      <c r="D15" s="128"/>
      <c r="E15" s="128"/>
      <c r="F15" s="130"/>
      <c r="G15" s="130"/>
      <c r="H15" s="131"/>
      <c r="J15" s="132"/>
      <c r="K15" s="132"/>
      <c r="L15" s="132"/>
      <c r="M15" s="132"/>
      <c r="N15" s="132"/>
      <c r="O15" s="132"/>
    </row>
    <row r="16" spans="1:15" ht="15.75">
      <c r="A16" s="128"/>
      <c r="B16" s="128"/>
      <c r="C16" s="129"/>
      <c r="D16" s="128"/>
      <c r="E16" s="128" t="s">
        <v>335</v>
      </c>
      <c r="F16" s="130"/>
      <c r="G16" s="130"/>
      <c r="H16" s="131"/>
      <c r="J16" s="132"/>
      <c r="K16" s="132" t="s">
        <v>473</v>
      </c>
      <c r="L16" s="132"/>
      <c r="M16" s="132"/>
      <c r="N16" s="132"/>
      <c r="O16" s="132"/>
    </row>
    <row r="17" spans="1:15" ht="15.75">
      <c r="A17" s="128"/>
      <c r="B17" s="128"/>
      <c r="C17" s="129"/>
      <c r="D17" s="128"/>
      <c r="E17" s="128"/>
      <c r="F17" s="130"/>
      <c r="G17" s="130"/>
      <c r="H17" s="131"/>
      <c r="J17" s="132"/>
      <c r="K17" s="132"/>
      <c r="L17" s="132"/>
      <c r="M17" s="132"/>
      <c r="N17" s="132"/>
      <c r="O17" s="132"/>
    </row>
    <row r="18" spans="1:15" ht="15.75">
      <c r="A18" s="128"/>
      <c r="B18" s="128"/>
      <c r="C18" s="129"/>
      <c r="D18" s="128"/>
      <c r="E18" s="128" t="s">
        <v>506</v>
      </c>
      <c r="F18" s="130"/>
      <c r="G18" s="130"/>
      <c r="H18" s="131"/>
      <c r="J18" s="132"/>
      <c r="K18" s="132" t="s">
        <v>507</v>
      </c>
      <c r="L18" s="132"/>
      <c r="M18" s="132"/>
      <c r="N18" s="132"/>
      <c r="O18" s="132"/>
    </row>
    <row r="19" spans="1:15" ht="15.75">
      <c r="A19" s="141"/>
      <c r="B19" s="141"/>
      <c r="C19" s="129"/>
      <c r="D19" s="128"/>
      <c r="E19" s="128"/>
      <c r="F19" s="130"/>
      <c r="G19" s="130"/>
      <c r="H19" s="131"/>
      <c r="J19" s="132"/>
      <c r="K19" s="132"/>
      <c r="L19" s="132"/>
      <c r="M19" s="132"/>
      <c r="N19" s="132"/>
      <c r="O19" s="132"/>
    </row>
    <row r="20" spans="1:15" ht="15.75">
      <c r="A20" s="141"/>
      <c r="B20" s="141"/>
      <c r="C20" s="129"/>
      <c r="D20" s="128"/>
      <c r="E20" s="128" t="s">
        <v>509</v>
      </c>
      <c r="F20" s="130"/>
      <c r="G20" s="130"/>
      <c r="H20" s="131"/>
      <c r="J20" s="132"/>
      <c r="K20" s="132" t="s">
        <v>514</v>
      </c>
      <c r="L20" s="132"/>
      <c r="M20" s="132"/>
      <c r="N20" s="132"/>
      <c r="O20" s="132"/>
    </row>
    <row r="21" spans="1:15" ht="15.75">
      <c r="A21" s="141"/>
      <c r="B21" s="141"/>
      <c r="C21" s="129"/>
      <c r="D21" s="128"/>
      <c r="E21" s="128"/>
      <c r="F21" s="130"/>
      <c r="G21" s="130"/>
      <c r="H21" s="131"/>
      <c r="J21" s="132"/>
      <c r="K21" s="132"/>
      <c r="L21" s="132"/>
      <c r="M21" s="132"/>
      <c r="N21" s="132"/>
      <c r="O21" s="132"/>
    </row>
    <row r="22" spans="1:15" ht="15.75">
      <c r="A22" s="141"/>
      <c r="B22" s="141"/>
      <c r="C22" s="129"/>
      <c r="D22" s="128"/>
      <c r="E22" s="128" t="s">
        <v>508</v>
      </c>
      <c r="F22" s="130"/>
      <c r="G22" s="130"/>
      <c r="H22" s="131"/>
      <c r="J22" s="132"/>
      <c r="K22" s="132" t="s">
        <v>339</v>
      </c>
      <c r="L22" s="132"/>
      <c r="M22" s="132"/>
      <c r="N22" s="132"/>
      <c r="O22" s="132"/>
    </row>
    <row r="23" spans="1:15" ht="7.5" customHeight="1" thickBot="1">
      <c r="A23" s="128"/>
      <c r="B23" s="128"/>
      <c r="C23" s="129"/>
      <c r="D23" s="128"/>
      <c r="E23" s="128"/>
      <c r="F23" s="130"/>
      <c r="G23" s="130"/>
      <c r="H23" s="131"/>
      <c r="I23" s="132"/>
      <c r="J23" s="132"/>
      <c r="K23" s="133"/>
      <c r="L23" s="132"/>
      <c r="M23" s="132"/>
      <c r="N23" s="132"/>
      <c r="O23" s="132"/>
    </row>
    <row r="24" spans="1:15" ht="12.75">
      <c r="A24" s="662" t="s">
        <v>12</v>
      </c>
      <c r="B24" s="664" t="s">
        <v>13</v>
      </c>
      <c r="C24" s="666" t="s">
        <v>14</v>
      </c>
      <c r="D24" s="660" t="s">
        <v>15</v>
      </c>
      <c r="E24" s="660" t="s">
        <v>16</v>
      </c>
      <c r="F24" s="668" t="s">
        <v>142</v>
      </c>
      <c r="G24" s="675" t="s">
        <v>491</v>
      </c>
      <c r="H24" s="678" t="s">
        <v>17</v>
      </c>
      <c r="I24" s="660" t="s">
        <v>18</v>
      </c>
      <c r="J24" s="660" t="s">
        <v>19</v>
      </c>
      <c r="K24" s="660" t="s">
        <v>20</v>
      </c>
      <c r="L24" s="660" t="s">
        <v>21</v>
      </c>
      <c r="M24" s="660" t="s">
        <v>22</v>
      </c>
      <c r="N24" s="660" t="s">
        <v>23</v>
      </c>
      <c r="O24" s="670" t="s">
        <v>24</v>
      </c>
    </row>
    <row r="25" spans="1:15" ht="12.75">
      <c r="A25" s="663"/>
      <c r="B25" s="665"/>
      <c r="C25" s="667"/>
      <c r="D25" s="661"/>
      <c r="E25" s="661"/>
      <c r="F25" s="669"/>
      <c r="G25" s="676"/>
      <c r="H25" s="679"/>
      <c r="I25" s="661"/>
      <c r="J25" s="661"/>
      <c r="K25" s="661"/>
      <c r="L25" s="661"/>
      <c r="M25" s="661"/>
      <c r="N25" s="661"/>
      <c r="O25" s="671"/>
    </row>
    <row r="26" spans="1:15" ht="36" customHeight="1">
      <c r="A26" s="663"/>
      <c r="B26" s="665"/>
      <c r="C26" s="667"/>
      <c r="D26" s="661"/>
      <c r="E26" s="661"/>
      <c r="F26" s="669"/>
      <c r="G26" s="677"/>
      <c r="H26" s="679"/>
      <c r="I26" s="661"/>
      <c r="J26" s="661"/>
      <c r="K26" s="661"/>
      <c r="L26" s="661"/>
      <c r="M26" s="661"/>
      <c r="N26" s="661"/>
      <c r="O26" s="671"/>
    </row>
    <row r="27" spans="1:15" ht="94.5">
      <c r="A27" s="144">
        <v>1</v>
      </c>
      <c r="B27" s="142" t="s">
        <v>499</v>
      </c>
      <c r="C27" s="145" t="s">
        <v>500</v>
      </c>
      <c r="D27" s="143" t="s">
        <v>31</v>
      </c>
      <c r="E27" s="143">
        <f>21-3</f>
        <v>18</v>
      </c>
      <c r="F27" s="146">
        <v>9923</v>
      </c>
      <c r="G27" s="147">
        <f>E27*F27</f>
        <v>178614</v>
      </c>
      <c r="H27" s="148"/>
      <c r="I27" s="143" t="s">
        <v>144</v>
      </c>
      <c r="J27" s="143"/>
      <c r="K27" s="142" t="s">
        <v>275</v>
      </c>
      <c r="L27" s="143" t="s">
        <v>503</v>
      </c>
      <c r="M27" s="145" t="s">
        <v>512</v>
      </c>
      <c r="N27" s="145" t="s">
        <v>511</v>
      </c>
      <c r="O27" s="150" t="s">
        <v>464</v>
      </c>
    </row>
    <row r="28" spans="1:15" ht="19.5" customHeight="1" thickBot="1">
      <c r="A28" s="152"/>
      <c r="B28" s="153"/>
      <c r="C28" s="154" t="s">
        <v>27</v>
      </c>
      <c r="D28" s="155"/>
      <c r="E28" s="155"/>
      <c r="F28" s="156"/>
      <c r="G28" s="169">
        <f>SUM(G27:G27)</f>
        <v>178614</v>
      </c>
      <c r="H28" s="157"/>
      <c r="I28" s="158"/>
      <c r="J28" s="158"/>
      <c r="K28" s="158"/>
      <c r="L28" s="158"/>
      <c r="M28" s="158"/>
      <c r="N28" s="158"/>
      <c r="O28" s="159"/>
    </row>
    <row r="29" spans="1:15" ht="15.75">
      <c r="A29" s="128"/>
      <c r="B29" s="128"/>
      <c r="C29" s="129"/>
      <c r="D29" s="128"/>
      <c r="E29" s="128"/>
      <c r="F29" s="130"/>
      <c r="G29" s="130"/>
      <c r="H29" s="131"/>
      <c r="I29" s="132"/>
      <c r="J29" s="132"/>
      <c r="K29" s="133"/>
      <c r="L29" s="132"/>
      <c r="M29" s="132"/>
      <c r="N29" s="132"/>
      <c r="O29" s="132"/>
    </row>
    <row r="30" spans="1:15" ht="15.75">
      <c r="A30" s="160" t="s">
        <v>28</v>
      </c>
      <c r="B30" s="160"/>
      <c r="C30" s="161"/>
      <c r="D30" s="162"/>
      <c r="E30" s="163"/>
      <c r="F30" s="164"/>
      <c r="G30" s="164"/>
      <c r="H30" s="165"/>
      <c r="I30" s="166"/>
      <c r="J30" s="167"/>
      <c r="K30" s="168"/>
      <c r="L30" s="167"/>
      <c r="M30" s="167"/>
      <c r="N30" s="167"/>
      <c r="O30" s="167"/>
    </row>
    <row r="31" spans="1:15" ht="53.25" customHeight="1">
      <c r="A31" s="672" t="s">
        <v>518</v>
      </c>
      <c r="B31" s="672"/>
      <c r="C31" s="672"/>
      <c r="D31" s="672"/>
      <c r="E31" s="672"/>
      <c r="F31" s="672"/>
      <c r="G31" s="672"/>
      <c r="H31" s="672"/>
      <c r="I31" s="672"/>
      <c r="J31" s="672"/>
      <c r="K31" s="672"/>
      <c r="L31" s="672"/>
      <c r="M31" s="672"/>
      <c r="N31" s="672"/>
      <c r="O31" s="672"/>
    </row>
    <row r="32" spans="1:15" ht="15.75">
      <c r="A32" s="128"/>
      <c r="B32" s="128"/>
      <c r="C32" s="129"/>
      <c r="D32" s="128"/>
      <c r="E32" s="128"/>
      <c r="F32" s="130"/>
      <c r="G32" s="130"/>
      <c r="H32" s="132"/>
      <c r="I32" s="132"/>
      <c r="J32" s="132"/>
      <c r="K32" s="133"/>
      <c r="L32" s="132"/>
      <c r="M32" s="132"/>
      <c r="N32" s="132"/>
      <c r="O32" s="132"/>
    </row>
    <row r="33" spans="1:15" ht="15.75">
      <c r="A33" s="141" t="s">
        <v>29</v>
      </c>
      <c r="F33" s="141"/>
      <c r="G33" s="135" t="s">
        <v>504</v>
      </c>
      <c r="H33" s="130"/>
      <c r="I33" s="136"/>
      <c r="J33" s="132"/>
      <c r="K33" s="132" t="s">
        <v>505</v>
      </c>
      <c r="M33" s="132"/>
      <c r="N33" s="132"/>
      <c r="O33" s="132"/>
    </row>
    <row r="34" spans="5:15" ht="15.75">
      <c r="E34" s="122"/>
      <c r="F34" s="122"/>
      <c r="G34" s="128"/>
      <c r="H34" s="130"/>
      <c r="I34" s="131"/>
      <c r="J34" s="132"/>
      <c r="K34" s="132"/>
      <c r="M34" s="126"/>
      <c r="N34" s="126"/>
      <c r="O34" s="126"/>
    </row>
    <row r="35" spans="5:15" ht="15.75">
      <c r="E35" s="122"/>
      <c r="F35" s="122"/>
      <c r="G35" s="128" t="s">
        <v>472</v>
      </c>
      <c r="H35" s="130"/>
      <c r="I35" s="131"/>
      <c r="J35" s="132"/>
      <c r="K35" s="132" t="s">
        <v>334</v>
      </c>
      <c r="M35" s="126"/>
      <c r="N35" s="126"/>
      <c r="O35" s="126"/>
    </row>
    <row r="36" spans="5:15" ht="15.75">
      <c r="E36" s="122"/>
      <c r="F36" s="122"/>
      <c r="G36" s="128"/>
      <c r="H36" s="130"/>
      <c r="I36" s="131"/>
      <c r="J36" s="132"/>
      <c r="K36" s="132"/>
      <c r="M36" s="126"/>
      <c r="N36" s="126"/>
      <c r="O36" s="126"/>
    </row>
    <row r="37" spans="5:15" ht="15.75">
      <c r="E37" s="122"/>
      <c r="F37" s="122"/>
      <c r="G37" s="128" t="s">
        <v>335</v>
      </c>
      <c r="H37" s="130"/>
      <c r="I37" s="131"/>
      <c r="J37" s="132"/>
      <c r="K37" s="132" t="s">
        <v>473</v>
      </c>
      <c r="M37" s="126"/>
      <c r="N37" s="126"/>
      <c r="O37" s="126"/>
    </row>
    <row r="38" spans="5:15" ht="15.75">
      <c r="E38" s="122"/>
      <c r="F38" s="122"/>
      <c r="G38" s="128"/>
      <c r="H38" s="122"/>
      <c r="I38" s="122"/>
      <c r="J38" s="124"/>
      <c r="K38" s="132"/>
      <c r="M38" s="126"/>
      <c r="N38" s="126"/>
      <c r="O38" s="126"/>
    </row>
    <row r="39" spans="5:15" ht="15.75">
      <c r="E39" s="122"/>
      <c r="F39" s="122"/>
      <c r="G39" s="128" t="s">
        <v>506</v>
      </c>
      <c r="H39" s="122"/>
      <c r="I39" s="122"/>
      <c r="J39" s="124"/>
      <c r="K39" s="132" t="s">
        <v>507</v>
      </c>
      <c r="M39" s="126"/>
      <c r="N39" s="126"/>
      <c r="O39" s="126"/>
    </row>
    <row r="40" spans="5:15" ht="15.75">
      <c r="E40" s="122"/>
      <c r="F40" s="122"/>
      <c r="G40" s="128"/>
      <c r="H40" s="122"/>
      <c r="I40" s="122"/>
      <c r="J40" s="124"/>
      <c r="K40" s="132"/>
      <c r="M40" s="126"/>
      <c r="N40" s="126"/>
      <c r="O40" s="126"/>
    </row>
    <row r="41" spans="5:15" ht="15.75">
      <c r="E41" s="122"/>
      <c r="F41" s="122"/>
      <c r="G41" s="128" t="s">
        <v>509</v>
      </c>
      <c r="H41" s="122"/>
      <c r="I41" s="122"/>
      <c r="J41" s="124"/>
      <c r="K41" s="132" t="s">
        <v>514</v>
      </c>
      <c r="M41" s="126"/>
      <c r="N41" s="126"/>
      <c r="O41" s="126"/>
    </row>
    <row r="42" spans="5:15" ht="15.75">
      <c r="E42" s="122"/>
      <c r="F42" s="122"/>
      <c r="G42" s="128"/>
      <c r="H42" s="122"/>
      <c r="I42" s="122"/>
      <c r="J42" s="124"/>
      <c r="K42" s="132"/>
      <c r="M42" s="126"/>
      <c r="N42" s="126"/>
      <c r="O42" s="126"/>
    </row>
    <row r="43" spans="5:15" ht="15.75">
      <c r="E43" s="122"/>
      <c r="F43" s="122"/>
      <c r="G43" s="128" t="s">
        <v>508</v>
      </c>
      <c r="H43" s="122"/>
      <c r="I43" s="122"/>
      <c r="J43" s="124"/>
      <c r="K43" s="132" t="s">
        <v>339</v>
      </c>
      <c r="M43" s="126"/>
      <c r="N43" s="126"/>
      <c r="O43" s="126"/>
    </row>
    <row r="44" spans="1:15" ht="15.75">
      <c r="A44" s="122"/>
      <c r="B44" s="122"/>
      <c r="C44" s="123"/>
      <c r="D44" s="122"/>
      <c r="E44" s="122"/>
      <c r="F44" s="124"/>
      <c r="G44" s="124"/>
      <c r="H44" s="125"/>
      <c r="I44" s="126"/>
      <c r="J44" s="126"/>
      <c r="K44" s="127"/>
      <c r="L44" s="126"/>
      <c r="M44" s="126"/>
      <c r="N44" s="126"/>
      <c r="O44" s="126"/>
    </row>
    <row r="45" spans="1:15" ht="15.75">
      <c r="A45" s="122"/>
      <c r="B45" s="122"/>
      <c r="C45" s="123"/>
      <c r="D45" s="122"/>
      <c r="E45" s="122"/>
      <c r="F45" s="124"/>
      <c r="G45" s="124"/>
      <c r="H45" s="125"/>
      <c r="I45" s="126"/>
      <c r="J45" s="126"/>
      <c r="K45" s="127"/>
      <c r="L45" s="126"/>
      <c r="M45" s="126"/>
      <c r="N45" s="126"/>
      <c r="O45" s="126"/>
    </row>
    <row r="46" spans="1:15" ht="15.75">
      <c r="A46" s="122"/>
      <c r="B46" s="122"/>
      <c r="C46" s="123"/>
      <c r="D46" s="122"/>
      <c r="E46" s="122"/>
      <c r="F46" s="124"/>
      <c r="G46" s="124"/>
      <c r="H46" s="125"/>
      <c r="I46" s="126"/>
      <c r="J46" s="126"/>
      <c r="K46" s="127"/>
      <c r="L46" s="126"/>
      <c r="M46" s="126"/>
      <c r="N46" s="126"/>
      <c r="O46" s="126"/>
    </row>
    <row r="47" spans="1:15" ht="15.75">
      <c r="A47" s="122"/>
      <c r="B47" s="122"/>
      <c r="C47" s="123"/>
      <c r="D47" s="122"/>
      <c r="E47" s="122"/>
      <c r="F47" s="124"/>
      <c r="G47" s="124"/>
      <c r="H47" s="125"/>
      <c r="I47" s="126"/>
      <c r="J47" s="126"/>
      <c r="K47" s="127"/>
      <c r="L47" s="126"/>
      <c r="M47" s="126"/>
      <c r="N47" s="126"/>
      <c r="O47" s="126"/>
    </row>
    <row r="48" spans="1:15" ht="15.75">
      <c r="A48" s="122"/>
      <c r="B48" s="122"/>
      <c r="C48" s="123"/>
      <c r="D48" s="122"/>
      <c r="E48" s="122"/>
      <c r="F48" s="124"/>
      <c r="G48" s="124"/>
      <c r="H48" s="125"/>
      <c r="I48" s="126"/>
      <c r="J48" s="126"/>
      <c r="K48" s="127"/>
      <c r="L48" s="126"/>
      <c r="M48" s="126"/>
      <c r="N48" s="126"/>
      <c r="O48" s="126"/>
    </row>
    <row r="49" spans="1:15" ht="15.75">
      <c r="A49" s="122"/>
      <c r="B49" s="122"/>
      <c r="C49" s="123"/>
      <c r="D49" s="122"/>
      <c r="E49" s="122"/>
      <c r="F49" s="124"/>
      <c r="G49" s="124"/>
      <c r="H49" s="125"/>
      <c r="I49" s="126"/>
      <c r="J49" s="126"/>
      <c r="K49" s="127"/>
      <c r="L49" s="126"/>
      <c r="M49" s="126"/>
      <c r="N49" s="126"/>
      <c r="O49" s="126"/>
    </row>
    <row r="50" spans="1:15" ht="15.75">
      <c r="A50" s="122"/>
      <c r="B50" s="122"/>
      <c r="C50" s="123"/>
      <c r="D50" s="122"/>
      <c r="E50" s="122"/>
      <c r="F50" s="124"/>
      <c r="G50" s="124"/>
      <c r="H50" s="125"/>
      <c r="I50" s="126"/>
      <c r="J50" s="126"/>
      <c r="K50" s="127"/>
      <c r="L50" s="126"/>
      <c r="M50" s="126"/>
      <c r="N50" s="126"/>
      <c r="O50" s="126"/>
    </row>
    <row r="51" spans="1:15" ht="15.75">
      <c r="A51" s="122"/>
      <c r="B51" s="122"/>
      <c r="C51" s="123"/>
      <c r="D51" s="122"/>
      <c r="E51" s="122"/>
      <c r="F51" s="124"/>
      <c r="G51" s="124"/>
      <c r="H51" s="125"/>
      <c r="I51" s="126"/>
      <c r="J51" s="126"/>
      <c r="K51" s="127"/>
      <c r="L51" s="126"/>
      <c r="M51" s="126"/>
      <c r="N51" s="126"/>
      <c r="O51" s="126"/>
    </row>
    <row r="52" spans="1:15" ht="15.75">
      <c r="A52" s="122"/>
      <c r="B52" s="122"/>
      <c r="C52" s="123"/>
      <c r="D52" s="122"/>
      <c r="E52" s="122"/>
      <c r="F52" s="124"/>
      <c r="G52" s="124"/>
      <c r="H52" s="125"/>
      <c r="I52" s="126"/>
      <c r="J52" s="126"/>
      <c r="K52" s="127"/>
      <c r="L52" s="126"/>
      <c r="M52" s="126"/>
      <c r="N52" s="126"/>
      <c r="O52" s="126"/>
    </row>
    <row r="53" spans="1:15" ht="15.75">
      <c r="A53" s="122"/>
      <c r="B53" s="122"/>
      <c r="C53" s="123"/>
      <c r="D53" s="122"/>
      <c r="E53" s="122"/>
      <c r="F53" s="124"/>
      <c r="G53" s="124"/>
      <c r="H53" s="125"/>
      <c r="I53" s="126"/>
      <c r="J53" s="126"/>
      <c r="K53" s="127"/>
      <c r="L53" s="126"/>
      <c r="M53" s="126"/>
      <c r="N53" s="126"/>
      <c r="O53" s="126"/>
    </row>
    <row r="54" spans="1:15" ht="15.75">
      <c r="A54" s="122"/>
      <c r="B54" s="122"/>
      <c r="C54" s="123"/>
      <c r="D54" s="122"/>
      <c r="E54" s="122"/>
      <c r="F54" s="124"/>
      <c r="G54" s="124"/>
      <c r="H54" s="125"/>
      <c r="I54" s="126"/>
      <c r="J54" s="126"/>
      <c r="K54" s="127"/>
      <c r="L54" s="126"/>
      <c r="M54" s="126"/>
      <c r="N54" s="126"/>
      <c r="O54" s="126"/>
    </row>
    <row r="55" spans="1:15" ht="15.75">
      <c r="A55" s="122"/>
      <c r="B55" s="122"/>
      <c r="C55" s="123"/>
      <c r="D55" s="122"/>
      <c r="E55" s="122"/>
      <c r="F55" s="124"/>
      <c r="G55" s="124"/>
      <c r="H55" s="125"/>
      <c r="I55" s="126"/>
      <c r="J55" s="126"/>
      <c r="K55" s="127"/>
      <c r="L55" s="126"/>
      <c r="M55" s="126"/>
      <c r="N55" s="126"/>
      <c r="O55" s="126"/>
    </row>
  </sheetData>
  <sheetProtection/>
  <mergeCells count="18">
    <mergeCell ref="M24:M26"/>
    <mergeCell ref="N24:N26"/>
    <mergeCell ref="O24:O26"/>
    <mergeCell ref="A31:O31"/>
    <mergeCell ref="A8:O8"/>
    <mergeCell ref="A9:O9"/>
    <mergeCell ref="G24:G26"/>
    <mergeCell ref="H24:H26"/>
    <mergeCell ref="I24:I26"/>
    <mergeCell ref="J24:J26"/>
    <mergeCell ref="K24:K26"/>
    <mergeCell ref="L24:L26"/>
    <mergeCell ref="A24:A26"/>
    <mergeCell ref="B24:B26"/>
    <mergeCell ref="C24:C26"/>
    <mergeCell ref="D24:D26"/>
    <mergeCell ref="E24:E26"/>
    <mergeCell ref="F24:F2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52"/>
  <sheetViews>
    <sheetView zoomScale="60" zoomScaleNormal="60" zoomScalePageLayoutView="0" workbookViewId="0" topLeftCell="A1">
      <selection activeCell="G31" sqref="G31"/>
    </sheetView>
  </sheetViews>
  <sheetFormatPr defaultColWidth="9.00390625" defaultRowHeight="12.75"/>
  <cols>
    <col min="2" max="2" width="23.75390625" style="0" customWidth="1"/>
    <col min="3" max="3" width="24.125" style="0" customWidth="1"/>
    <col min="4" max="4" width="7.00390625" style="0" customWidth="1"/>
    <col min="5" max="5" width="8.875" style="0" customWidth="1"/>
    <col min="6" max="6" width="16.25390625" style="0" hidden="1" customWidth="1"/>
    <col min="7" max="7" width="18.625" style="0" customWidth="1"/>
    <col min="9" max="9" width="16.00390625" style="0" customWidth="1"/>
    <col min="10" max="10" width="14.25390625" style="0" customWidth="1"/>
    <col min="11" max="11" width="30.125" style="0" customWidth="1"/>
    <col min="12" max="12" width="35.875" style="0" customWidth="1"/>
    <col min="13" max="13" width="31.00390625" style="0" customWidth="1"/>
    <col min="14" max="14" width="29.25390625" style="0" customWidth="1"/>
    <col min="15" max="15" width="31.75390625" style="0" customWidth="1"/>
  </cols>
  <sheetData>
    <row r="1" spans="1:15" ht="15.75">
      <c r="A1" s="122"/>
      <c r="B1" s="122"/>
      <c r="C1" s="123"/>
      <c r="D1" s="122"/>
      <c r="E1" s="122"/>
      <c r="F1" s="124"/>
      <c r="G1" s="124"/>
      <c r="H1" s="125"/>
      <c r="I1" s="126"/>
      <c r="J1" s="126"/>
      <c r="K1" s="127"/>
      <c r="L1" s="126"/>
      <c r="M1" s="126"/>
      <c r="N1" s="126"/>
      <c r="O1" s="126"/>
    </row>
    <row r="2" spans="1:15" ht="15.75">
      <c r="A2" s="128"/>
      <c r="B2" s="128"/>
      <c r="C2" s="129"/>
      <c r="D2" s="128"/>
      <c r="E2" s="128"/>
      <c r="F2" s="130"/>
      <c r="G2" s="130"/>
      <c r="H2" s="131"/>
      <c r="I2" s="132"/>
      <c r="J2" s="132"/>
      <c r="K2" s="133"/>
      <c r="L2" s="132"/>
      <c r="M2" s="132"/>
      <c r="N2" s="134" t="s">
        <v>0</v>
      </c>
      <c r="O2" s="132"/>
    </row>
    <row r="3" spans="1:15" ht="15.75">
      <c r="A3" s="128"/>
      <c r="B3" s="128"/>
      <c r="C3" s="129"/>
      <c r="D3" s="128"/>
      <c r="E3" s="128"/>
      <c r="F3" s="130"/>
      <c r="G3" s="130"/>
      <c r="H3" s="131"/>
      <c r="I3" s="132"/>
      <c r="J3" s="132"/>
      <c r="K3" s="133"/>
      <c r="L3" s="132"/>
      <c r="M3" s="132"/>
      <c r="N3" s="132" t="s">
        <v>140</v>
      </c>
      <c r="O3" s="132"/>
    </row>
    <row r="4" spans="1:15" ht="15.75">
      <c r="A4" s="128"/>
      <c r="B4" s="128"/>
      <c r="C4" s="129"/>
      <c r="D4" s="135"/>
      <c r="E4" s="135"/>
      <c r="F4" s="130"/>
      <c r="G4" s="130"/>
      <c r="H4" s="136"/>
      <c r="I4" s="137"/>
      <c r="J4" s="132"/>
      <c r="K4" s="133"/>
      <c r="L4" s="132"/>
      <c r="M4" s="132"/>
      <c r="N4" s="137" t="s">
        <v>1</v>
      </c>
      <c r="O4" s="132"/>
    </row>
    <row r="5" spans="1:15" ht="15.75">
      <c r="A5" s="128"/>
      <c r="B5" s="128"/>
      <c r="C5" s="129"/>
      <c r="D5" s="135"/>
      <c r="E5" s="135"/>
      <c r="F5" s="130"/>
      <c r="G5" s="130"/>
      <c r="H5" s="136"/>
      <c r="I5" s="137"/>
      <c r="J5" s="132"/>
      <c r="K5" s="133"/>
      <c r="L5" s="132"/>
      <c r="M5" s="132"/>
      <c r="N5" s="137" t="s">
        <v>2</v>
      </c>
      <c r="O5" s="132"/>
    </row>
    <row r="6" spans="1:15" ht="18" customHeight="1">
      <c r="A6" s="128"/>
      <c r="B6" s="128"/>
      <c r="C6" s="129"/>
      <c r="D6" s="128"/>
      <c r="E6" s="128"/>
      <c r="F6" s="130"/>
      <c r="G6" s="130"/>
      <c r="H6" s="131"/>
      <c r="I6" s="137"/>
      <c r="J6" s="132"/>
      <c r="K6" s="133"/>
      <c r="L6" s="132"/>
      <c r="M6" s="132"/>
      <c r="N6" s="138" t="s">
        <v>492</v>
      </c>
      <c r="O6" s="132"/>
    </row>
    <row r="7" spans="1:15" ht="15.75">
      <c r="A7" s="128"/>
      <c r="B7" s="128"/>
      <c r="C7" s="129"/>
      <c r="D7" s="128"/>
      <c r="E7" s="128"/>
      <c r="F7" s="130"/>
      <c r="G7" s="130"/>
      <c r="H7" s="131"/>
      <c r="I7" s="137"/>
      <c r="J7" s="132"/>
      <c r="K7" s="133"/>
      <c r="L7" s="132"/>
      <c r="M7" s="132"/>
      <c r="N7" s="139" t="s">
        <v>493</v>
      </c>
      <c r="O7" s="132"/>
    </row>
    <row r="8" spans="1:15" s="1" customFormat="1" ht="15.75" customHeight="1">
      <c r="A8" s="673" t="s">
        <v>515</v>
      </c>
      <c r="B8" s="673"/>
      <c r="C8" s="673"/>
      <c r="D8" s="673"/>
      <c r="E8" s="673"/>
      <c r="F8" s="673"/>
      <c r="G8" s="673"/>
      <c r="H8" s="673"/>
      <c r="I8" s="673"/>
      <c r="J8" s="673"/>
      <c r="K8" s="673"/>
      <c r="L8" s="673"/>
      <c r="M8" s="673"/>
      <c r="N8" s="673"/>
      <c r="O8" s="673"/>
    </row>
    <row r="9" spans="1:15" s="8" customFormat="1" ht="21.75" customHeight="1">
      <c r="A9" s="674" t="s">
        <v>4</v>
      </c>
      <c r="B9" s="674"/>
      <c r="C9" s="674"/>
      <c r="D9" s="674"/>
      <c r="E9" s="674"/>
      <c r="F9" s="674"/>
      <c r="G9" s="674"/>
      <c r="H9" s="674"/>
      <c r="I9" s="674"/>
      <c r="J9" s="674"/>
      <c r="K9" s="674"/>
      <c r="L9" s="674"/>
      <c r="M9" s="674"/>
      <c r="N9" s="674"/>
      <c r="O9" s="674"/>
    </row>
    <row r="10" spans="1:15" ht="15.75">
      <c r="A10" s="135" t="s">
        <v>495</v>
      </c>
      <c r="B10" s="135"/>
      <c r="C10" s="129"/>
      <c r="D10" s="135"/>
      <c r="E10" s="135"/>
      <c r="F10" s="130"/>
      <c r="G10" s="130"/>
      <c r="H10" s="136"/>
      <c r="I10" s="132"/>
      <c r="J10" s="132"/>
      <c r="K10" s="133"/>
      <c r="L10" s="132"/>
      <c r="M10" s="132"/>
      <c r="N10" s="132"/>
      <c r="O10" s="140"/>
    </row>
    <row r="11" spans="1:15" ht="8.25" customHeight="1">
      <c r="A11" s="135"/>
      <c r="B11" s="135"/>
      <c r="C11" s="129"/>
      <c r="D11" s="135"/>
      <c r="E11" s="135"/>
      <c r="F11" s="130"/>
      <c r="G11" s="130"/>
      <c r="H11" s="136"/>
      <c r="I11" s="132"/>
      <c r="J11" s="132"/>
      <c r="K11" s="133"/>
      <c r="L11" s="132"/>
      <c r="M11" s="132"/>
      <c r="N11" s="132"/>
      <c r="O11" s="132"/>
    </row>
    <row r="12" spans="1:11" ht="15.75">
      <c r="A12" s="135" t="s">
        <v>5</v>
      </c>
      <c r="B12" s="135"/>
      <c r="C12" s="129" t="s">
        <v>6</v>
      </c>
      <c r="D12" s="135"/>
      <c r="E12" s="135" t="s">
        <v>504</v>
      </c>
      <c r="F12" s="130"/>
      <c r="G12" s="130"/>
      <c r="H12" s="136"/>
      <c r="I12" s="8"/>
      <c r="J12" s="132"/>
      <c r="K12" s="132" t="s">
        <v>505</v>
      </c>
    </row>
    <row r="13" spans="1:15" ht="15.75">
      <c r="A13" s="141"/>
      <c r="B13" s="141"/>
      <c r="C13" s="129"/>
      <c r="D13" s="128"/>
      <c r="E13" s="128"/>
      <c r="F13" s="130"/>
      <c r="G13" s="130"/>
      <c r="H13" s="131"/>
      <c r="I13" s="8"/>
      <c r="J13" s="132"/>
      <c r="K13" s="132"/>
      <c r="L13" s="132"/>
      <c r="M13" s="132"/>
      <c r="N13" s="132"/>
      <c r="O13" s="132"/>
    </row>
    <row r="14" spans="1:15" ht="15.75">
      <c r="A14" s="128"/>
      <c r="B14" s="128"/>
      <c r="C14" s="129" t="s">
        <v>8</v>
      </c>
      <c r="D14" s="128"/>
      <c r="E14" s="128" t="s">
        <v>472</v>
      </c>
      <c r="F14" s="130"/>
      <c r="G14" s="130"/>
      <c r="H14" s="131"/>
      <c r="I14" s="8"/>
      <c r="J14" s="132"/>
      <c r="K14" s="132" t="s">
        <v>334</v>
      </c>
      <c r="L14" s="132"/>
      <c r="M14" s="132"/>
      <c r="N14" s="132"/>
      <c r="O14" s="132"/>
    </row>
    <row r="15" spans="1:15" ht="15.75">
      <c r="A15" s="128"/>
      <c r="B15" s="128"/>
      <c r="C15" s="129"/>
      <c r="D15" s="128"/>
      <c r="E15" s="128"/>
      <c r="F15" s="130"/>
      <c r="G15" s="130"/>
      <c r="H15" s="131"/>
      <c r="I15" s="8"/>
      <c r="J15" s="132"/>
      <c r="K15" s="132"/>
      <c r="L15" s="132"/>
      <c r="M15" s="132"/>
      <c r="N15" s="132"/>
      <c r="O15" s="132"/>
    </row>
    <row r="16" spans="1:15" ht="15.75">
      <c r="A16" s="128"/>
      <c r="B16" s="128"/>
      <c r="C16" s="129"/>
      <c r="D16" s="128"/>
      <c r="E16" s="128" t="s">
        <v>516</v>
      </c>
      <c r="F16" s="130"/>
      <c r="G16" s="130"/>
      <c r="H16" s="131"/>
      <c r="I16" s="8"/>
      <c r="J16" s="132"/>
      <c r="K16" s="132" t="s">
        <v>517</v>
      </c>
      <c r="L16" s="132"/>
      <c r="M16" s="132"/>
      <c r="N16" s="132"/>
      <c r="O16" s="132"/>
    </row>
    <row r="17" spans="1:15" ht="15.75">
      <c r="A17" s="128"/>
      <c r="B17" s="128"/>
      <c r="C17" s="129"/>
      <c r="D17" s="128"/>
      <c r="E17" s="128"/>
      <c r="F17" s="130"/>
      <c r="G17" s="130"/>
      <c r="H17" s="131"/>
      <c r="I17" s="8"/>
      <c r="J17" s="132"/>
      <c r="K17" s="132"/>
      <c r="L17" s="132"/>
      <c r="M17" s="132"/>
      <c r="N17" s="132"/>
      <c r="O17" s="132"/>
    </row>
    <row r="18" spans="1:15" ht="15.75">
      <c r="A18" s="128"/>
      <c r="B18" s="128"/>
      <c r="C18" s="129"/>
      <c r="D18" s="128"/>
      <c r="E18" s="128" t="s">
        <v>335</v>
      </c>
      <c r="F18" s="130"/>
      <c r="G18" s="130"/>
      <c r="H18" s="131"/>
      <c r="I18" s="8"/>
      <c r="J18" s="132"/>
      <c r="K18" s="132" t="s">
        <v>473</v>
      </c>
      <c r="L18" s="132"/>
      <c r="M18" s="132"/>
      <c r="N18" s="132"/>
      <c r="O18" s="132"/>
    </row>
    <row r="19" spans="1:15" ht="15.75">
      <c r="A19" s="128"/>
      <c r="B19" s="128"/>
      <c r="C19" s="129"/>
      <c r="D19" s="128"/>
      <c r="E19" s="128"/>
      <c r="F19" s="130"/>
      <c r="G19" s="130"/>
      <c r="H19" s="131"/>
      <c r="I19" s="8"/>
      <c r="J19" s="132"/>
      <c r="K19" s="132"/>
      <c r="L19" s="132"/>
      <c r="M19" s="132"/>
      <c r="N19" s="132"/>
      <c r="O19" s="132"/>
    </row>
    <row r="20" spans="1:15" ht="15.75">
      <c r="A20" s="128"/>
      <c r="B20" s="128"/>
      <c r="C20" s="129"/>
      <c r="D20" s="128"/>
      <c r="E20" s="128" t="s">
        <v>506</v>
      </c>
      <c r="F20" s="130"/>
      <c r="G20" s="130"/>
      <c r="H20" s="131"/>
      <c r="I20" s="8"/>
      <c r="J20" s="132"/>
      <c r="K20" s="132" t="s">
        <v>507</v>
      </c>
      <c r="L20" s="132"/>
      <c r="M20" s="132"/>
      <c r="N20" s="132"/>
      <c r="O20" s="132"/>
    </row>
    <row r="21" spans="1:15" ht="15.75">
      <c r="A21" s="141"/>
      <c r="B21" s="141"/>
      <c r="C21" s="129"/>
      <c r="D21" s="128"/>
      <c r="E21" s="128"/>
      <c r="F21" s="130"/>
      <c r="G21" s="130"/>
      <c r="H21" s="131"/>
      <c r="I21" s="8"/>
      <c r="J21" s="132"/>
      <c r="K21" s="132"/>
      <c r="L21" s="132"/>
      <c r="M21" s="132"/>
      <c r="N21" s="132"/>
      <c r="O21" s="132"/>
    </row>
    <row r="22" spans="1:15" ht="15.75">
      <c r="A22" s="141"/>
      <c r="B22" s="141"/>
      <c r="C22" s="129"/>
      <c r="D22" s="128"/>
      <c r="E22" s="128" t="s">
        <v>509</v>
      </c>
      <c r="F22" s="130"/>
      <c r="G22" s="130"/>
      <c r="H22" s="131"/>
      <c r="I22" s="8"/>
      <c r="J22" s="132"/>
      <c r="K22" s="132" t="s">
        <v>514</v>
      </c>
      <c r="L22" s="132"/>
      <c r="M22" s="132"/>
      <c r="N22" s="132"/>
      <c r="O22" s="132"/>
    </row>
    <row r="23" spans="1:15" ht="15.75">
      <c r="A23" s="141"/>
      <c r="B23" s="141"/>
      <c r="C23" s="129"/>
      <c r="D23" s="128"/>
      <c r="E23" s="128"/>
      <c r="F23" s="130"/>
      <c r="G23" s="130"/>
      <c r="H23" s="131"/>
      <c r="I23" s="8"/>
      <c r="J23" s="132"/>
      <c r="K23" s="132"/>
      <c r="L23" s="132"/>
      <c r="M23" s="132"/>
      <c r="N23" s="132"/>
      <c r="O23" s="132"/>
    </row>
    <row r="24" spans="1:15" ht="15.75">
      <c r="A24" s="141"/>
      <c r="B24" s="141"/>
      <c r="C24" s="129"/>
      <c r="D24" s="128"/>
      <c r="E24" s="128" t="s">
        <v>508</v>
      </c>
      <c r="F24" s="130"/>
      <c r="G24" s="130"/>
      <c r="H24" s="131"/>
      <c r="I24" s="8"/>
      <c r="J24" s="132"/>
      <c r="K24" s="132" t="s">
        <v>339</v>
      </c>
      <c r="L24" s="132"/>
      <c r="M24" s="132"/>
      <c r="N24" s="132"/>
      <c r="O24" s="132"/>
    </row>
    <row r="25" spans="1:15" ht="7.5" customHeight="1" thickBot="1">
      <c r="A25" s="128"/>
      <c r="B25" s="128"/>
      <c r="C25" s="129"/>
      <c r="D25" s="128"/>
      <c r="E25" s="128"/>
      <c r="F25" s="130"/>
      <c r="G25" s="130"/>
      <c r="H25" s="131"/>
      <c r="I25" s="132"/>
      <c r="J25" s="132"/>
      <c r="K25" s="133"/>
      <c r="L25" s="132"/>
      <c r="M25" s="132"/>
      <c r="N25" s="132"/>
      <c r="O25" s="132"/>
    </row>
    <row r="26" spans="1:15" ht="12.75">
      <c r="A26" s="662" t="s">
        <v>12</v>
      </c>
      <c r="B26" s="664" t="s">
        <v>13</v>
      </c>
      <c r="C26" s="666" t="s">
        <v>14</v>
      </c>
      <c r="D26" s="660" t="s">
        <v>15</v>
      </c>
      <c r="E26" s="660" t="s">
        <v>16</v>
      </c>
      <c r="F26" s="668" t="s">
        <v>142</v>
      </c>
      <c r="G26" s="675" t="s">
        <v>491</v>
      </c>
      <c r="H26" s="678" t="s">
        <v>17</v>
      </c>
      <c r="I26" s="660" t="s">
        <v>18</v>
      </c>
      <c r="J26" s="660" t="s">
        <v>19</v>
      </c>
      <c r="K26" s="660" t="s">
        <v>20</v>
      </c>
      <c r="L26" s="660" t="s">
        <v>21</v>
      </c>
      <c r="M26" s="660" t="s">
        <v>22</v>
      </c>
      <c r="N26" s="660" t="s">
        <v>23</v>
      </c>
      <c r="O26" s="670" t="s">
        <v>24</v>
      </c>
    </row>
    <row r="27" spans="1:15" ht="12.75">
      <c r="A27" s="663"/>
      <c r="B27" s="665"/>
      <c r="C27" s="667"/>
      <c r="D27" s="661"/>
      <c r="E27" s="661"/>
      <c r="F27" s="669"/>
      <c r="G27" s="676"/>
      <c r="H27" s="679"/>
      <c r="I27" s="661"/>
      <c r="J27" s="661"/>
      <c r="K27" s="661"/>
      <c r="L27" s="661"/>
      <c r="M27" s="661"/>
      <c r="N27" s="661"/>
      <c r="O27" s="671"/>
    </row>
    <row r="28" spans="1:15" ht="36" customHeight="1">
      <c r="A28" s="663"/>
      <c r="B28" s="665"/>
      <c r="C28" s="667"/>
      <c r="D28" s="661"/>
      <c r="E28" s="661"/>
      <c r="F28" s="669"/>
      <c r="G28" s="677"/>
      <c r="H28" s="679"/>
      <c r="I28" s="661"/>
      <c r="J28" s="661"/>
      <c r="K28" s="661"/>
      <c r="L28" s="661"/>
      <c r="M28" s="661"/>
      <c r="N28" s="661"/>
      <c r="O28" s="671"/>
    </row>
    <row r="29" spans="1:15" ht="88.5" customHeight="1">
      <c r="A29" s="144">
        <v>1</v>
      </c>
      <c r="B29" s="145" t="s">
        <v>496</v>
      </c>
      <c r="C29" s="145" t="s">
        <v>497</v>
      </c>
      <c r="D29" s="143" t="s">
        <v>31</v>
      </c>
      <c r="E29" s="143">
        <v>4</v>
      </c>
      <c r="F29" s="146">
        <v>61360.25</v>
      </c>
      <c r="G29" s="147">
        <f>E29*F29</f>
        <v>245441</v>
      </c>
      <c r="H29" s="148"/>
      <c r="I29" s="149">
        <v>38139</v>
      </c>
      <c r="J29" s="143" t="s">
        <v>145</v>
      </c>
      <c r="K29" s="142" t="s">
        <v>498</v>
      </c>
      <c r="L29" s="143" t="s">
        <v>159</v>
      </c>
      <c r="M29" s="145" t="s">
        <v>146</v>
      </c>
      <c r="N29" s="145" t="s">
        <v>147</v>
      </c>
      <c r="O29" s="150" t="s">
        <v>26</v>
      </c>
    </row>
    <row r="30" spans="1:15" ht="88.5" customHeight="1">
      <c r="A30" s="144">
        <v>2</v>
      </c>
      <c r="B30" s="145" t="s">
        <v>501</v>
      </c>
      <c r="C30" s="145" t="s">
        <v>502</v>
      </c>
      <c r="D30" s="143" t="s">
        <v>66</v>
      </c>
      <c r="E30" s="143">
        <v>1</v>
      </c>
      <c r="F30" s="146">
        <v>1720658.36</v>
      </c>
      <c r="G30" s="147">
        <f>E30*F30</f>
        <v>1720658.36</v>
      </c>
      <c r="H30" s="151"/>
      <c r="I30" s="149">
        <v>37803</v>
      </c>
      <c r="J30" s="143"/>
      <c r="K30" s="142" t="s">
        <v>498</v>
      </c>
      <c r="L30" s="143" t="s">
        <v>159</v>
      </c>
      <c r="M30" s="145" t="s">
        <v>513</v>
      </c>
      <c r="N30" s="145" t="s">
        <v>511</v>
      </c>
      <c r="O30" s="150" t="s">
        <v>464</v>
      </c>
    </row>
    <row r="31" spans="1:15" ht="19.5" customHeight="1" thickBot="1">
      <c r="A31" s="152"/>
      <c r="B31" s="153"/>
      <c r="C31" s="154" t="s">
        <v>27</v>
      </c>
      <c r="D31" s="155"/>
      <c r="E31" s="155"/>
      <c r="F31" s="156"/>
      <c r="G31" s="156">
        <f>SUM(G29:G30)</f>
        <v>1966099.36</v>
      </c>
      <c r="H31" s="157"/>
      <c r="I31" s="158"/>
      <c r="J31" s="158"/>
      <c r="K31" s="158"/>
      <c r="L31" s="158"/>
      <c r="M31" s="158"/>
      <c r="N31" s="158"/>
      <c r="O31" s="159"/>
    </row>
    <row r="32" spans="1:15" ht="15.75">
      <c r="A32" s="128"/>
      <c r="B32" s="128"/>
      <c r="C32" s="129"/>
      <c r="D32" s="128"/>
      <c r="E32" s="128"/>
      <c r="F32" s="130"/>
      <c r="G32" s="130"/>
      <c r="H32" s="131"/>
      <c r="I32" s="132"/>
      <c r="J32" s="132"/>
      <c r="K32" s="133"/>
      <c r="L32" s="132"/>
      <c r="M32" s="132"/>
      <c r="N32" s="132"/>
      <c r="O32" s="132"/>
    </row>
    <row r="33" spans="1:15" ht="15.75">
      <c r="A33" s="160" t="s">
        <v>28</v>
      </c>
      <c r="B33" s="160"/>
      <c r="C33" s="161"/>
      <c r="D33" s="162"/>
      <c r="E33" s="163"/>
      <c r="F33" s="164"/>
      <c r="G33" s="164"/>
      <c r="H33" s="165"/>
      <c r="I33" s="166"/>
      <c r="J33" s="167"/>
      <c r="K33" s="168"/>
      <c r="L33" s="167"/>
      <c r="M33" s="167"/>
      <c r="N33" s="167"/>
      <c r="O33" s="167"/>
    </row>
    <row r="34" spans="1:15" ht="53.25" customHeight="1">
      <c r="A34" s="672" t="s">
        <v>510</v>
      </c>
      <c r="B34" s="672"/>
      <c r="C34" s="672"/>
      <c r="D34" s="672"/>
      <c r="E34" s="672"/>
      <c r="F34" s="672"/>
      <c r="G34" s="672"/>
      <c r="H34" s="672"/>
      <c r="I34" s="672"/>
      <c r="J34" s="672"/>
      <c r="K34" s="672"/>
      <c r="L34" s="672"/>
      <c r="M34" s="672"/>
      <c r="N34" s="672"/>
      <c r="O34" s="672"/>
    </row>
    <row r="35" spans="1:15" ht="15.75">
      <c r="A35" s="128"/>
      <c r="B35" s="128"/>
      <c r="C35" s="129"/>
      <c r="D35" s="128"/>
      <c r="E35" s="128"/>
      <c r="F35" s="130"/>
      <c r="G35" s="130"/>
      <c r="H35" s="132"/>
      <c r="I35" s="132"/>
      <c r="J35" s="132"/>
      <c r="K35" s="133"/>
      <c r="L35" s="132"/>
      <c r="M35" s="132"/>
      <c r="N35" s="132"/>
      <c r="O35" s="132"/>
    </row>
    <row r="36" spans="1:15" ht="15.75">
      <c r="A36" s="141" t="s">
        <v>29</v>
      </c>
      <c r="B36" s="40"/>
      <c r="C36" s="39"/>
      <c r="D36" s="40"/>
      <c r="E36" s="40"/>
      <c r="F36" s="141"/>
      <c r="G36" s="135" t="s">
        <v>504</v>
      </c>
      <c r="H36" s="130"/>
      <c r="I36" s="136"/>
      <c r="J36" s="132"/>
      <c r="K36" s="132" t="s">
        <v>505</v>
      </c>
      <c r="L36" s="8"/>
      <c r="M36" s="132"/>
      <c r="N36" s="132"/>
      <c r="O36" s="132"/>
    </row>
    <row r="37" spans="1:15" ht="15.75">
      <c r="A37" s="40"/>
      <c r="B37" s="40"/>
      <c r="C37" s="39"/>
      <c r="D37" s="40"/>
      <c r="E37" s="122"/>
      <c r="F37" s="122"/>
      <c r="G37" s="128"/>
      <c r="H37" s="130"/>
      <c r="I37" s="131"/>
      <c r="J37" s="132"/>
      <c r="K37" s="132"/>
      <c r="L37" s="8"/>
      <c r="M37" s="126"/>
      <c r="N37" s="126"/>
      <c r="O37" s="126"/>
    </row>
    <row r="38" spans="1:15" ht="15.75">
      <c r="A38" s="40"/>
      <c r="B38" s="40"/>
      <c r="C38" s="39"/>
      <c r="D38" s="40"/>
      <c r="E38" s="122"/>
      <c r="F38" s="122"/>
      <c r="G38" s="128" t="s">
        <v>472</v>
      </c>
      <c r="H38" s="130"/>
      <c r="I38" s="131"/>
      <c r="J38" s="132"/>
      <c r="K38" s="132" t="s">
        <v>334</v>
      </c>
      <c r="L38" s="8"/>
      <c r="M38" s="126"/>
      <c r="N38" s="126"/>
      <c r="O38" s="126"/>
    </row>
    <row r="39" spans="1:15" ht="15.75">
      <c r="A39" s="40"/>
      <c r="B39" s="40"/>
      <c r="C39" s="39"/>
      <c r="D39" s="40"/>
      <c r="E39" s="122"/>
      <c r="F39" s="122"/>
      <c r="G39" s="128"/>
      <c r="H39" s="130"/>
      <c r="I39" s="131"/>
      <c r="J39" s="132"/>
      <c r="K39" s="132"/>
      <c r="L39" s="8"/>
      <c r="M39" s="126"/>
      <c r="N39" s="126"/>
      <c r="O39" s="126"/>
    </row>
    <row r="40" spans="1:15" ht="15.75">
      <c r="A40" s="40"/>
      <c r="B40" s="40"/>
      <c r="C40" s="39"/>
      <c r="D40" s="40"/>
      <c r="E40" s="122"/>
      <c r="F40" s="122"/>
      <c r="G40" s="128" t="s">
        <v>516</v>
      </c>
      <c r="H40" s="130"/>
      <c r="I40" s="131"/>
      <c r="J40" s="132"/>
      <c r="K40" s="132" t="s">
        <v>517</v>
      </c>
      <c r="L40" s="8"/>
      <c r="M40" s="126"/>
      <c r="N40" s="126"/>
      <c r="O40" s="126"/>
    </row>
    <row r="41" spans="1:15" ht="15.75">
      <c r="A41" s="40"/>
      <c r="B41" s="40"/>
      <c r="C41" s="39"/>
      <c r="D41" s="40"/>
      <c r="E41" s="122"/>
      <c r="F41" s="122"/>
      <c r="G41" s="128"/>
      <c r="H41" s="130"/>
      <c r="I41" s="131"/>
      <c r="J41" s="132"/>
      <c r="K41" s="132"/>
      <c r="L41" s="8"/>
      <c r="M41" s="126"/>
      <c r="N41" s="126"/>
      <c r="O41" s="126"/>
    </row>
    <row r="42" spans="1:15" ht="15.75">
      <c r="A42" s="40"/>
      <c r="B42" s="40"/>
      <c r="C42" s="39"/>
      <c r="D42" s="40"/>
      <c r="E42" s="122"/>
      <c r="F42" s="122"/>
      <c r="G42" s="128" t="s">
        <v>335</v>
      </c>
      <c r="H42" s="130"/>
      <c r="I42" s="131"/>
      <c r="J42" s="132"/>
      <c r="K42" s="132" t="s">
        <v>473</v>
      </c>
      <c r="L42" s="8"/>
      <c r="M42" s="126"/>
      <c r="N42" s="126"/>
      <c r="O42" s="126"/>
    </row>
    <row r="43" spans="1:15" ht="15.75">
      <c r="A43" s="40"/>
      <c r="B43" s="40"/>
      <c r="C43" s="39"/>
      <c r="D43" s="40"/>
      <c r="E43" s="122"/>
      <c r="F43" s="122"/>
      <c r="G43" s="128"/>
      <c r="H43" s="122"/>
      <c r="I43" s="122"/>
      <c r="J43" s="124"/>
      <c r="K43" s="132"/>
      <c r="L43" s="8"/>
      <c r="M43" s="126"/>
      <c r="N43" s="126"/>
      <c r="O43" s="126"/>
    </row>
    <row r="44" spans="1:15" ht="15.75">
      <c r="A44" s="40"/>
      <c r="B44" s="40"/>
      <c r="C44" s="39"/>
      <c r="D44" s="40"/>
      <c r="E44" s="122"/>
      <c r="F44" s="122"/>
      <c r="G44" s="128" t="s">
        <v>506</v>
      </c>
      <c r="H44" s="122"/>
      <c r="I44" s="122"/>
      <c r="J44" s="124"/>
      <c r="K44" s="132" t="s">
        <v>507</v>
      </c>
      <c r="L44" s="8"/>
      <c r="M44" s="126"/>
      <c r="N44" s="126"/>
      <c r="O44" s="126"/>
    </row>
    <row r="45" spans="1:15" ht="15.75">
      <c r="A45" s="40"/>
      <c r="B45" s="40"/>
      <c r="C45" s="39"/>
      <c r="D45" s="40"/>
      <c r="E45" s="122"/>
      <c r="F45" s="122"/>
      <c r="G45" s="128"/>
      <c r="H45" s="122"/>
      <c r="I45" s="122"/>
      <c r="J45" s="124"/>
      <c r="K45" s="132"/>
      <c r="L45" s="8"/>
      <c r="M45" s="126"/>
      <c r="N45" s="126"/>
      <c r="O45" s="126"/>
    </row>
    <row r="46" spans="1:15" ht="15.75">
      <c r="A46" s="40"/>
      <c r="B46" s="40"/>
      <c r="C46" s="39"/>
      <c r="D46" s="40"/>
      <c r="E46" s="122"/>
      <c r="F46" s="122"/>
      <c r="G46" s="128" t="s">
        <v>509</v>
      </c>
      <c r="H46" s="122"/>
      <c r="I46" s="122"/>
      <c r="J46" s="124"/>
      <c r="K46" s="132" t="s">
        <v>514</v>
      </c>
      <c r="L46" s="8"/>
      <c r="M46" s="126"/>
      <c r="N46" s="126"/>
      <c r="O46" s="126"/>
    </row>
    <row r="47" spans="1:15" ht="15.75">
      <c r="A47" s="40"/>
      <c r="B47" s="40"/>
      <c r="C47" s="39"/>
      <c r="D47" s="40"/>
      <c r="E47" s="122"/>
      <c r="F47" s="122"/>
      <c r="G47" s="128"/>
      <c r="H47" s="122"/>
      <c r="I47" s="122"/>
      <c r="J47" s="124"/>
      <c r="K47" s="132"/>
      <c r="L47" s="8"/>
      <c r="M47" s="126"/>
      <c r="N47" s="126"/>
      <c r="O47" s="126"/>
    </row>
    <row r="48" spans="1:15" ht="15.75">
      <c r="A48" s="40"/>
      <c r="B48" s="40"/>
      <c r="C48" s="39"/>
      <c r="D48" s="40"/>
      <c r="E48" s="122"/>
      <c r="F48" s="122"/>
      <c r="G48" s="128" t="s">
        <v>508</v>
      </c>
      <c r="H48" s="122"/>
      <c r="I48" s="122"/>
      <c r="J48" s="124"/>
      <c r="K48" s="132" t="s">
        <v>339</v>
      </c>
      <c r="L48" s="8"/>
      <c r="M48" s="126"/>
      <c r="N48" s="126"/>
      <c r="O48" s="126"/>
    </row>
    <row r="49" spans="1:15" ht="15.75">
      <c r="A49" s="122"/>
      <c r="B49" s="122"/>
      <c r="C49" s="123"/>
      <c r="D49" s="122"/>
      <c r="E49" s="122"/>
      <c r="F49" s="124"/>
      <c r="G49" s="124"/>
      <c r="H49" s="125"/>
      <c r="I49" s="126"/>
      <c r="J49" s="126"/>
      <c r="K49" s="127"/>
      <c r="L49" s="126"/>
      <c r="M49" s="126"/>
      <c r="N49" s="126"/>
      <c r="O49" s="126"/>
    </row>
    <row r="50" spans="1:15" ht="15.75">
      <c r="A50" s="122"/>
      <c r="B50" s="122"/>
      <c r="C50" s="123"/>
      <c r="D50" s="122"/>
      <c r="E50" s="122"/>
      <c r="F50" s="124"/>
      <c r="G50" s="124"/>
      <c r="H50" s="125"/>
      <c r="I50" s="126"/>
      <c r="J50" s="126"/>
      <c r="K50" s="127"/>
      <c r="L50" s="126"/>
      <c r="M50" s="126"/>
      <c r="N50" s="126"/>
      <c r="O50" s="126"/>
    </row>
    <row r="51" spans="1:15" ht="15.75">
      <c r="A51" s="122"/>
      <c r="B51" s="122"/>
      <c r="C51" s="123"/>
      <c r="D51" s="122"/>
      <c r="E51" s="122"/>
      <c r="F51" s="124"/>
      <c r="G51" s="124"/>
      <c r="H51" s="125"/>
      <c r="I51" s="126"/>
      <c r="J51" s="126"/>
      <c r="K51" s="127"/>
      <c r="L51" s="126"/>
      <c r="M51" s="126"/>
      <c r="N51" s="126"/>
      <c r="O51" s="126"/>
    </row>
    <row r="52" spans="1:15" ht="15.75">
      <c r="A52" s="122"/>
      <c r="B52" s="122"/>
      <c r="C52" s="123"/>
      <c r="D52" s="122"/>
      <c r="E52" s="122"/>
      <c r="F52" s="124"/>
      <c r="G52" s="124"/>
      <c r="H52" s="125"/>
      <c r="I52" s="126"/>
      <c r="J52" s="126"/>
      <c r="K52" s="127"/>
      <c r="L52" s="126"/>
      <c r="M52" s="126"/>
      <c r="N52" s="126"/>
      <c r="O52" s="126"/>
    </row>
  </sheetData>
  <sheetProtection/>
  <mergeCells count="18">
    <mergeCell ref="A8:O8"/>
    <mergeCell ref="A9:O9"/>
    <mergeCell ref="A26:A28"/>
    <mergeCell ref="B26:B28"/>
    <mergeCell ref="C26:C28"/>
    <mergeCell ref="D26:D28"/>
    <mergeCell ref="E26:E28"/>
    <mergeCell ref="F26:F28"/>
    <mergeCell ref="G26:G28"/>
    <mergeCell ref="H26:H28"/>
    <mergeCell ref="O26:O28"/>
    <mergeCell ref="A34:O34"/>
    <mergeCell ref="I26:I28"/>
    <mergeCell ref="J26:J28"/>
    <mergeCell ref="K26:K28"/>
    <mergeCell ref="L26:L28"/>
    <mergeCell ref="M26:M28"/>
    <mergeCell ref="N26:N2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R75"/>
  <sheetViews>
    <sheetView view="pageBreakPreview" zoomScale="60" zoomScaleNormal="70" zoomScalePageLayoutView="0" workbookViewId="0" topLeftCell="A12">
      <selection activeCell="P28" sqref="P28"/>
    </sheetView>
  </sheetViews>
  <sheetFormatPr defaultColWidth="9.00390625" defaultRowHeight="12.75"/>
  <cols>
    <col min="1" max="1" width="5.875" style="40" customWidth="1"/>
    <col min="2" max="2" width="22.75390625" style="40" customWidth="1"/>
    <col min="3" max="3" width="36.625" style="272" customWidth="1"/>
    <col min="4" max="4" width="8.875" style="40" customWidth="1"/>
    <col min="5" max="5" width="9.875" style="40" customWidth="1"/>
    <col min="6" max="6" width="19.00390625" style="57" hidden="1" customWidth="1"/>
    <col min="7" max="7" width="15.125" style="57" customWidth="1"/>
    <col min="8" max="8" width="19.00390625" style="57" customWidth="1"/>
    <col min="9" max="9" width="11.75390625" style="57" hidden="1" customWidth="1"/>
    <col min="10" max="10" width="21.875" style="251" customWidth="1"/>
    <col min="11" max="11" width="18.00390625" style="40" customWidth="1"/>
    <col min="12" max="12" width="16.875" style="40" customWidth="1"/>
    <col min="13" max="13" width="23.625" style="252" customWidth="1"/>
    <col min="14" max="14" width="17.00390625" style="40" customWidth="1"/>
    <col min="15" max="15" width="19.375" style="40" customWidth="1"/>
    <col min="16" max="16" width="29.75390625" style="40" customWidth="1"/>
    <col min="17" max="17" width="22.25390625" style="40" customWidth="1"/>
    <col min="18" max="44" width="9.125" style="174" customWidth="1"/>
  </cols>
  <sheetData>
    <row r="1" spans="1:17" ht="15.75">
      <c r="A1" s="122"/>
      <c r="B1" s="122"/>
      <c r="C1" s="266"/>
      <c r="D1" s="122"/>
      <c r="E1" s="122"/>
      <c r="F1" s="124"/>
      <c r="G1" s="124"/>
      <c r="H1" s="124"/>
      <c r="I1" s="124"/>
      <c r="J1" s="249"/>
      <c r="K1" s="122"/>
      <c r="L1" s="122"/>
      <c r="M1" s="250"/>
      <c r="N1" s="122"/>
      <c r="O1" s="122"/>
      <c r="P1" s="122"/>
      <c r="Q1" s="122"/>
    </row>
    <row r="2" spans="1:17" ht="15.75">
      <c r="A2" s="128"/>
      <c r="B2" s="128"/>
      <c r="C2" s="267"/>
      <c r="D2" s="128"/>
      <c r="E2" s="128"/>
      <c r="F2" s="130"/>
      <c r="G2" s="130"/>
      <c r="H2" s="130"/>
      <c r="I2" s="130"/>
      <c r="J2" s="243"/>
      <c r="K2" s="128"/>
      <c r="L2" s="128"/>
      <c r="M2" s="244"/>
      <c r="N2" s="128"/>
      <c r="O2" s="128"/>
      <c r="P2" s="141" t="s">
        <v>0</v>
      </c>
      <c r="Q2" s="128"/>
    </row>
    <row r="3" spans="1:17" ht="15.75">
      <c r="A3" s="128"/>
      <c r="B3" s="128"/>
      <c r="C3" s="267"/>
      <c r="D3" s="128"/>
      <c r="E3" s="128"/>
      <c r="F3" s="130"/>
      <c r="G3" s="130"/>
      <c r="H3" s="130"/>
      <c r="I3" s="130"/>
      <c r="J3" s="243"/>
      <c r="K3" s="128"/>
      <c r="L3" s="128"/>
      <c r="M3" s="244"/>
      <c r="N3" s="128"/>
      <c r="O3" s="128"/>
      <c r="P3" s="128" t="s">
        <v>140</v>
      </c>
      <c r="Q3" s="128"/>
    </row>
    <row r="4" spans="1:17" ht="15.75">
      <c r="A4" s="128"/>
      <c r="B4" s="128"/>
      <c r="C4" s="267"/>
      <c r="D4" s="135"/>
      <c r="E4" s="135"/>
      <c r="F4" s="130"/>
      <c r="G4" s="130"/>
      <c r="H4" s="130"/>
      <c r="I4" s="130"/>
      <c r="J4" s="245"/>
      <c r="K4" s="135"/>
      <c r="L4" s="128"/>
      <c r="M4" s="244"/>
      <c r="N4" s="128"/>
      <c r="O4" s="128"/>
      <c r="P4" s="135" t="s">
        <v>1</v>
      </c>
      <c r="Q4" s="128"/>
    </row>
    <row r="5" spans="1:17" ht="15.75">
      <c r="A5" s="128"/>
      <c r="B5" s="128"/>
      <c r="C5" s="267"/>
      <c r="D5" s="135"/>
      <c r="E5" s="135"/>
      <c r="F5" s="130"/>
      <c r="G5" s="130"/>
      <c r="H5" s="130"/>
      <c r="I5" s="130"/>
      <c r="J5" s="245"/>
      <c r="K5" s="135"/>
      <c r="L5" s="128"/>
      <c r="M5" s="244"/>
      <c r="N5" s="128"/>
      <c r="O5" s="128"/>
      <c r="P5" s="135" t="s">
        <v>2</v>
      </c>
      <c r="Q5" s="128"/>
    </row>
    <row r="6" spans="1:17" s="174" customFormat="1" ht="15.75">
      <c r="A6" s="128"/>
      <c r="B6" s="128"/>
      <c r="C6" s="267"/>
      <c r="D6" s="128"/>
      <c r="E6" s="128"/>
      <c r="F6" s="130"/>
      <c r="G6" s="130"/>
      <c r="H6" s="130"/>
      <c r="I6" s="130"/>
      <c r="J6" s="243"/>
      <c r="K6" s="135"/>
      <c r="L6" s="128"/>
      <c r="M6" s="244"/>
      <c r="N6" s="128"/>
      <c r="O6" s="128"/>
      <c r="P6" s="139" t="s">
        <v>492</v>
      </c>
      <c r="Q6" s="128"/>
    </row>
    <row r="7" spans="1:17" s="174" customFormat="1" ht="15.75">
      <c r="A7" s="128"/>
      <c r="B7" s="128"/>
      <c r="C7" s="267"/>
      <c r="D7" s="128"/>
      <c r="E7" s="128"/>
      <c r="F7" s="130"/>
      <c r="G7" s="130"/>
      <c r="H7" s="130"/>
      <c r="I7" s="130"/>
      <c r="J7" s="243"/>
      <c r="K7" s="135"/>
      <c r="L7" s="128"/>
      <c r="M7" s="244"/>
      <c r="N7" s="128"/>
      <c r="O7" s="128"/>
      <c r="P7" s="139" t="s">
        <v>493</v>
      </c>
      <c r="Q7" s="128"/>
    </row>
    <row r="8" spans="1:17" s="174" customFormat="1" ht="15.75">
      <c r="A8" s="680" t="s">
        <v>519</v>
      </c>
      <c r="B8" s="680"/>
      <c r="C8" s="680"/>
      <c r="D8" s="680"/>
      <c r="E8" s="680"/>
      <c r="F8" s="680"/>
      <c r="G8" s="680"/>
      <c r="H8" s="680"/>
      <c r="I8" s="680"/>
      <c r="J8" s="680"/>
      <c r="K8" s="680"/>
      <c r="L8" s="680"/>
      <c r="M8" s="680"/>
      <c r="N8" s="680"/>
      <c r="O8" s="680"/>
      <c r="P8" s="680"/>
      <c r="Q8" s="680"/>
    </row>
    <row r="9" spans="1:17" s="174" customFormat="1" ht="15.75">
      <c r="A9" s="681" t="s">
        <v>4</v>
      </c>
      <c r="B9" s="681"/>
      <c r="C9" s="681"/>
      <c r="D9" s="681"/>
      <c r="E9" s="681"/>
      <c r="F9" s="681"/>
      <c r="G9" s="681"/>
      <c r="H9" s="681"/>
      <c r="I9" s="681"/>
      <c r="J9" s="681"/>
      <c r="K9" s="681"/>
      <c r="L9" s="681"/>
      <c r="M9" s="681"/>
      <c r="N9" s="681"/>
      <c r="O9" s="681"/>
      <c r="P9" s="681"/>
      <c r="Q9" s="681"/>
    </row>
    <row r="10" spans="1:17" s="174" customFormat="1" ht="15.75">
      <c r="A10" s="135" t="s">
        <v>495</v>
      </c>
      <c r="B10" s="135"/>
      <c r="C10" s="267"/>
      <c r="D10" s="135"/>
      <c r="E10" s="135"/>
      <c r="F10" s="130"/>
      <c r="G10" s="130"/>
      <c r="H10" s="130"/>
      <c r="I10" s="130"/>
      <c r="J10" s="245"/>
      <c r="K10" s="128"/>
      <c r="L10" s="128"/>
      <c r="M10" s="244"/>
      <c r="N10" s="128"/>
      <c r="O10" s="128"/>
      <c r="P10" s="128"/>
      <c r="Q10" s="246"/>
    </row>
    <row r="11" spans="1:17" s="174" customFormat="1" ht="15.75">
      <c r="A11" s="135"/>
      <c r="B11" s="135"/>
      <c r="C11" s="267"/>
      <c r="D11" s="135"/>
      <c r="E11" s="135"/>
      <c r="F11" s="130"/>
      <c r="G11" s="130"/>
      <c r="H11" s="130"/>
      <c r="I11" s="130"/>
      <c r="J11" s="245"/>
      <c r="K11" s="128"/>
      <c r="L11" s="128"/>
      <c r="M11" s="244"/>
      <c r="N11" s="128"/>
      <c r="O11" s="128"/>
      <c r="P11" s="128"/>
      <c r="Q11" s="128"/>
    </row>
    <row r="12" spans="1:17" s="174" customFormat="1" ht="15.75">
      <c r="A12" s="135" t="s">
        <v>5</v>
      </c>
      <c r="B12" s="135"/>
      <c r="C12" s="267" t="s">
        <v>6</v>
      </c>
      <c r="D12" s="135"/>
      <c r="E12" s="128" t="s">
        <v>486</v>
      </c>
      <c r="F12" s="128"/>
      <c r="G12" s="128"/>
      <c r="H12" s="128"/>
      <c r="I12" s="128"/>
      <c r="J12" s="128"/>
      <c r="K12" s="128"/>
      <c r="L12" s="128"/>
      <c r="M12" s="128" t="s">
        <v>598</v>
      </c>
      <c r="N12" s="128"/>
      <c r="O12" s="128"/>
      <c r="P12" s="128"/>
      <c r="Q12" s="128"/>
    </row>
    <row r="13" spans="1:17" s="174" customFormat="1" ht="15.75">
      <c r="A13" s="141"/>
      <c r="B13" s="141"/>
      <c r="C13" s="267"/>
      <c r="D13" s="128"/>
      <c r="E13" s="128"/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7" s="174" customFormat="1" ht="15.75">
      <c r="A14" s="128"/>
      <c r="B14" s="128"/>
      <c r="C14" s="267" t="s">
        <v>8</v>
      </c>
      <c r="D14" s="128"/>
      <c r="E14" s="135" t="s">
        <v>7</v>
      </c>
      <c r="F14" s="130"/>
      <c r="G14" s="130"/>
      <c r="H14" s="130"/>
      <c r="I14" s="130"/>
      <c r="J14" s="245"/>
      <c r="K14" s="122"/>
      <c r="L14" s="128"/>
      <c r="M14" s="128" t="s">
        <v>614</v>
      </c>
      <c r="N14" s="128"/>
      <c r="O14" s="128"/>
      <c r="P14" s="128"/>
      <c r="Q14" s="128"/>
    </row>
    <row r="15" spans="1:17" s="174" customFormat="1" ht="15.75">
      <c r="A15" s="128"/>
      <c r="B15" s="128"/>
      <c r="C15" s="267"/>
      <c r="D15" s="128"/>
      <c r="E15" s="128"/>
      <c r="F15" s="130"/>
      <c r="G15" s="130"/>
      <c r="H15" s="130"/>
      <c r="I15" s="130"/>
      <c r="J15" s="243"/>
      <c r="K15" s="122"/>
      <c r="L15" s="128"/>
      <c r="M15" s="128"/>
      <c r="N15" s="128"/>
      <c r="O15" s="128"/>
      <c r="P15" s="128"/>
      <c r="Q15" s="128"/>
    </row>
    <row r="16" spans="1:17" s="174" customFormat="1" ht="15.75">
      <c r="A16" s="128"/>
      <c r="B16" s="128"/>
      <c r="C16" s="267"/>
      <c r="D16" s="128"/>
      <c r="E16" s="128" t="s">
        <v>589</v>
      </c>
      <c r="F16" s="130"/>
      <c r="G16" s="130"/>
      <c r="H16" s="130"/>
      <c r="I16" s="130"/>
      <c r="J16" s="243"/>
      <c r="K16" s="122"/>
      <c r="L16" s="128"/>
      <c r="M16" s="128" t="s">
        <v>594</v>
      </c>
      <c r="N16" s="128"/>
      <c r="O16" s="128"/>
      <c r="P16" s="128"/>
      <c r="Q16" s="128"/>
    </row>
    <row r="17" spans="1:17" s="174" customFormat="1" ht="15.75">
      <c r="A17" s="128"/>
      <c r="B17" s="128"/>
      <c r="C17" s="267"/>
      <c r="D17" s="128"/>
      <c r="E17" s="128"/>
      <c r="F17" s="130"/>
      <c r="G17" s="130"/>
      <c r="H17" s="130"/>
      <c r="I17" s="130"/>
      <c r="J17" s="243"/>
      <c r="K17" s="122"/>
      <c r="L17" s="128"/>
      <c r="M17" s="128"/>
      <c r="N17" s="128"/>
      <c r="O17" s="128"/>
      <c r="P17" s="128"/>
      <c r="Q17" s="128"/>
    </row>
    <row r="18" spans="1:17" s="174" customFormat="1" ht="15.75">
      <c r="A18" s="128"/>
      <c r="B18" s="128"/>
      <c r="C18" s="267"/>
      <c r="D18" s="128"/>
      <c r="E18" s="128" t="s">
        <v>615</v>
      </c>
      <c r="F18" s="130"/>
      <c r="G18" s="130"/>
      <c r="H18" s="130"/>
      <c r="I18" s="130"/>
      <c r="J18" s="243"/>
      <c r="K18" s="122"/>
      <c r="L18" s="128"/>
      <c r="M18" s="128" t="s">
        <v>619</v>
      </c>
      <c r="N18" s="128"/>
      <c r="O18" s="128"/>
      <c r="P18" s="128"/>
      <c r="Q18" s="128"/>
    </row>
    <row r="19" spans="1:17" s="174" customFormat="1" ht="15.75">
      <c r="A19" s="141"/>
      <c r="B19" s="141"/>
      <c r="C19" s="267"/>
      <c r="D19" s="128"/>
      <c r="E19" s="128"/>
      <c r="F19" s="130"/>
      <c r="G19" s="130"/>
      <c r="H19" s="130"/>
      <c r="I19" s="130"/>
      <c r="J19" s="243"/>
      <c r="K19" s="122"/>
      <c r="L19" s="128"/>
      <c r="M19" s="128"/>
      <c r="N19" s="128"/>
      <c r="O19" s="128"/>
      <c r="P19" s="128"/>
      <c r="Q19" s="128"/>
    </row>
    <row r="20" spans="1:17" s="174" customFormat="1" ht="15.75">
      <c r="A20" s="141"/>
      <c r="B20" s="141"/>
      <c r="C20" s="267"/>
      <c r="D20" s="128"/>
      <c r="E20" s="128" t="s">
        <v>618</v>
      </c>
      <c r="F20" s="130"/>
      <c r="G20" s="130"/>
      <c r="H20" s="130"/>
      <c r="I20" s="130"/>
      <c r="J20" s="243"/>
      <c r="K20" s="122"/>
      <c r="L20" s="128"/>
      <c r="M20" s="128" t="s">
        <v>617</v>
      </c>
      <c r="N20" s="128"/>
      <c r="O20" s="128"/>
      <c r="P20" s="128"/>
      <c r="Q20" s="128"/>
    </row>
    <row r="21" spans="1:17" s="174" customFormat="1" ht="16.5" thickBot="1">
      <c r="A21" s="141"/>
      <c r="B21" s="141"/>
      <c r="C21" s="267"/>
      <c r="D21" s="128"/>
      <c r="E21" s="128"/>
      <c r="F21" s="130"/>
      <c r="G21" s="130"/>
      <c r="H21" s="130"/>
      <c r="I21" s="130"/>
      <c r="J21" s="243"/>
      <c r="K21" s="122"/>
      <c r="L21" s="128"/>
      <c r="M21" s="128"/>
      <c r="N21" s="128"/>
      <c r="O21" s="128"/>
      <c r="P21" s="128"/>
      <c r="Q21" s="128"/>
    </row>
    <row r="22" spans="1:17" s="174" customFormat="1" ht="15.75" hidden="1">
      <c r="A22" s="141"/>
      <c r="B22" s="141"/>
      <c r="C22" s="267"/>
      <c r="D22" s="128"/>
      <c r="E22" s="128" t="s">
        <v>508</v>
      </c>
      <c r="F22" s="130"/>
      <c r="G22" s="130"/>
      <c r="H22" s="130"/>
      <c r="I22" s="130"/>
      <c r="J22" s="243"/>
      <c r="K22" s="122"/>
      <c r="L22" s="128"/>
      <c r="M22" s="128" t="s">
        <v>339</v>
      </c>
      <c r="N22" s="128"/>
      <c r="O22" s="128"/>
      <c r="P22" s="128"/>
      <c r="Q22" s="128"/>
    </row>
    <row r="23" spans="1:17" s="174" customFormat="1" ht="15.75" hidden="1">
      <c r="A23" s="141"/>
      <c r="B23" s="141"/>
      <c r="C23" s="267"/>
      <c r="D23" s="128"/>
      <c r="E23" s="128"/>
      <c r="F23" s="130"/>
      <c r="G23" s="130"/>
      <c r="H23" s="130"/>
      <c r="I23" s="130"/>
      <c r="J23" s="243"/>
      <c r="K23" s="122"/>
      <c r="L23" s="128"/>
      <c r="M23" s="128"/>
      <c r="N23" s="128"/>
      <c r="O23" s="128"/>
      <c r="P23" s="128"/>
      <c r="Q23" s="128"/>
    </row>
    <row r="24" spans="1:17" s="174" customFormat="1" ht="16.5" hidden="1" thickBot="1">
      <c r="A24" s="128"/>
      <c r="B24" s="128"/>
      <c r="C24" s="267"/>
      <c r="D24" s="128"/>
      <c r="E24" s="128"/>
      <c r="F24" s="130"/>
      <c r="G24" s="130"/>
      <c r="H24" s="130"/>
      <c r="I24" s="130"/>
      <c r="J24" s="243"/>
      <c r="K24" s="128"/>
      <c r="L24" s="128"/>
      <c r="M24" s="244"/>
      <c r="N24" s="128"/>
      <c r="O24" s="128"/>
      <c r="P24" s="128"/>
      <c r="Q24" s="128"/>
    </row>
    <row r="25" spans="1:17" ht="15.75" customHeight="1">
      <c r="A25" s="662" t="s">
        <v>12</v>
      </c>
      <c r="B25" s="664" t="s">
        <v>13</v>
      </c>
      <c r="C25" s="682" t="s">
        <v>14</v>
      </c>
      <c r="D25" s="660" t="s">
        <v>15</v>
      </c>
      <c r="E25" s="660" t="s">
        <v>16</v>
      </c>
      <c r="F25" s="668" t="s">
        <v>142</v>
      </c>
      <c r="G25" s="675" t="s">
        <v>556</v>
      </c>
      <c r="H25" s="675" t="s">
        <v>491</v>
      </c>
      <c r="I25" s="675" t="s">
        <v>525</v>
      </c>
      <c r="J25" s="678" t="s">
        <v>17</v>
      </c>
      <c r="K25" s="660" t="s">
        <v>18</v>
      </c>
      <c r="L25" s="660" t="s">
        <v>19</v>
      </c>
      <c r="M25" s="660" t="s">
        <v>20</v>
      </c>
      <c r="N25" s="660" t="s">
        <v>21</v>
      </c>
      <c r="O25" s="660" t="s">
        <v>22</v>
      </c>
      <c r="P25" s="660" t="s">
        <v>23</v>
      </c>
      <c r="Q25" s="670" t="s">
        <v>24</v>
      </c>
    </row>
    <row r="26" spans="1:17" ht="15.75" customHeight="1">
      <c r="A26" s="663"/>
      <c r="B26" s="665"/>
      <c r="C26" s="683"/>
      <c r="D26" s="661"/>
      <c r="E26" s="661"/>
      <c r="F26" s="669"/>
      <c r="G26" s="676"/>
      <c r="H26" s="676"/>
      <c r="I26" s="676"/>
      <c r="J26" s="679"/>
      <c r="K26" s="661"/>
      <c r="L26" s="661"/>
      <c r="M26" s="661"/>
      <c r="N26" s="661"/>
      <c r="O26" s="661"/>
      <c r="P26" s="661"/>
      <c r="Q26" s="671"/>
    </row>
    <row r="27" spans="1:17" ht="42.75" customHeight="1">
      <c r="A27" s="663"/>
      <c r="B27" s="665"/>
      <c r="C27" s="683"/>
      <c r="D27" s="661"/>
      <c r="E27" s="661"/>
      <c r="F27" s="669"/>
      <c r="G27" s="677"/>
      <c r="H27" s="677"/>
      <c r="I27" s="677"/>
      <c r="J27" s="679"/>
      <c r="K27" s="661"/>
      <c r="L27" s="661"/>
      <c r="M27" s="661"/>
      <c r="N27" s="661"/>
      <c r="O27" s="661"/>
      <c r="P27" s="661"/>
      <c r="Q27" s="671"/>
    </row>
    <row r="28" spans="1:17" s="174" customFormat="1" ht="78.75">
      <c r="A28" s="144">
        <v>1</v>
      </c>
      <c r="B28" s="253" t="s">
        <v>521</v>
      </c>
      <c r="C28" s="268" t="s">
        <v>564</v>
      </c>
      <c r="D28" s="142" t="s">
        <v>31</v>
      </c>
      <c r="E28" s="173">
        <v>8</v>
      </c>
      <c r="F28" s="142"/>
      <c r="G28" s="146">
        <v>440.35</v>
      </c>
      <c r="H28" s="146">
        <v>3522.8</v>
      </c>
      <c r="I28" s="259">
        <v>1057428</v>
      </c>
      <c r="J28" s="260"/>
      <c r="K28" s="254">
        <v>2005</v>
      </c>
      <c r="L28" s="142"/>
      <c r="M28" s="142" t="s">
        <v>565</v>
      </c>
      <c r="N28" s="278" t="s">
        <v>280</v>
      </c>
      <c r="O28" s="142" t="s">
        <v>146</v>
      </c>
      <c r="P28" s="142" t="s">
        <v>611</v>
      </c>
      <c r="Q28" s="274" t="s">
        <v>26</v>
      </c>
    </row>
    <row r="29" spans="1:17" s="174" customFormat="1" ht="94.5">
      <c r="A29" s="144">
        <v>2</v>
      </c>
      <c r="B29" s="253" t="s">
        <v>522</v>
      </c>
      <c r="C29" s="268" t="s">
        <v>573</v>
      </c>
      <c r="D29" s="142" t="s">
        <v>31</v>
      </c>
      <c r="E29" s="173">
        <v>5</v>
      </c>
      <c r="F29" s="142"/>
      <c r="G29" s="146">
        <v>7614.75</v>
      </c>
      <c r="H29" s="146">
        <v>38073.75</v>
      </c>
      <c r="I29" s="259">
        <v>1064373</v>
      </c>
      <c r="J29" s="260"/>
      <c r="K29" s="254">
        <v>2005</v>
      </c>
      <c r="L29" s="142"/>
      <c r="M29" s="142" t="s">
        <v>565</v>
      </c>
      <c r="N29" s="278" t="s">
        <v>159</v>
      </c>
      <c r="O29" s="142" t="s">
        <v>158</v>
      </c>
      <c r="P29" s="142" t="s">
        <v>609</v>
      </c>
      <c r="Q29" s="274" t="s">
        <v>464</v>
      </c>
    </row>
    <row r="30" spans="1:17" s="174" customFormat="1" ht="78.75">
      <c r="A30" s="144">
        <v>3</v>
      </c>
      <c r="B30" s="253" t="s">
        <v>523</v>
      </c>
      <c r="C30" s="268" t="s">
        <v>520</v>
      </c>
      <c r="D30" s="142" t="s">
        <v>31</v>
      </c>
      <c r="E30" s="173">
        <v>56</v>
      </c>
      <c r="F30" s="142"/>
      <c r="G30" s="146">
        <v>159.32</v>
      </c>
      <c r="H30" s="146">
        <v>8921.86</v>
      </c>
      <c r="I30" s="259">
        <v>9002979</v>
      </c>
      <c r="J30" s="260"/>
      <c r="K30" s="254">
        <v>2004</v>
      </c>
      <c r="L30" s="142"/>
      <c r="M30" s="142" t="s">
        <v>566</v>
      </c>
      <c r="N30" s="278" t="s">
        <v>159</v>
      </c>
      <c r="O30" s="142" t="s">
        <v>158</v>
      </c>
      <c r="P30" s="142" t="s">
        <v>606</v>
      </c>
      <c r="Q30" s="274" t="s">
        <v>26</v>
      </c>
    </row>
    <row r="31" spans="1:17" s="174" customFormat="1" ht="126.75" customHeight="1">
      <c r="A31" s="144">
        <v>4</v>
      </c>
      <c r="B31" s="253" t="s">
        <v>524</v>
      </c>
      <c r="C31" s="268" t="s">
        <v>576</v>
      </c>
      <c r="D31" s="142" t="s">
        <v>31</v>
      </c>
      <c r="E31" s="173">
        <v>2</v>
      </c>
      <c r="F31" s="142"/>
      <c r="G31" s="146">
        <v>219144.62</v>
      </c>
      <c r="H31" s="146">
        <v>438289.24</v>
      </c>
      <c r="I31" s="259">
        <v>1017585</v>
      </c>
      <c r="J31" s="260"/>
      <c r="K31" s="276">
        <v>2002</v>
      </c>
      <c r="L31" s="142"/>
      <c r="M31" s="142" t="s">
        <v>567</v>
      </c>
      <c r="N31" s="279" t="s">
        <v>280</v>
      </c>
      <c r="O31" s="275" t="s">
        <v>146</v>
      </c>
      <c r="P31" s="142" t="s">
        <v>607</v>
      </c>
      <c r="Q31" s="274" t="s">
        <v>464</v>
      </c>
    </row>
    <row r="32" spans="1:17" ht="154.5" customHeight="1">
      <c r="A32" s="144">
        <v>5</v>
      </c>
      <c r="B32" s="253" t="s">
        <v>526</v>
      </c>
      <c r="C32" s="268" t="s">
        <v>527</v>
      </c>
      <c r="D32" s="142" t="s">
        <v>66</v>
      </c>
      <c r="E32" s="173">
        <v>1</v>
      </c>
      <c r="F32" s="142"/>
      <c r="G32" s="146">
        <v>813454</v>
      </c>
      <c r="H32" s="146">
        <v>813454</v>
      </c>
      <c r="I32" s="259">
        <v>1078536</v>
      </c>
      <c r="J32" s="260"/>
      <c r="K32" s="143">
        <v>2004</v>
      </c>
      <c r="L32" s="142"/>
      <c r="M32" s="142" t="s">
        <v>568</v>
      </c>
      <c r="N32" s="256" t="s">
        <v>605</v>
      </c>
      <c r="O32" s="142" t="s">
        <v>600</v>
      </c>
      <c r="P32" s="142" t="s">
        <v>613</v>
      </c>
      <c r="Q32" s="274" t="s">
        <v>464</v>
      </c>
    </row>
    <row r="33" spans="1:17" s="174" customFormat="1" ht="162.75" customHeight="1">
      <c r="A33" s="144">
        <v>6</v>
      </c>
      <c r="B33" s="253" t="s">
        <v>653</v>
      </c>
      <c r="C33" s="268" t="s">
        <v>529</v>
      </c>
      <c r="D33" s="142" t="s">
        <v>31</v>
      </c>
      <c r="E33" s="173">
        <v>10</v>
      </c>
      <c r="F33" s="142"/>
      <c r="G33" s="146">
        <v>747.29</v>
      </c>
      <c r="H33" s="146">
        <v>7472.9</v>
      </c>
      <c r="I33" s="259">
        <v>9002975</v>
      </c>
      <c r="J33" s="260"/>
      <c r="K33" s="254">
        <v>2005</v>
      </c>
      <c r="L33" s="142"/>
      <c r="M33" s="142" t="s">
        <v>565</v>
      </c>
      <c r="N33" s="278" t="s">
        <v>159</v>
      </c>
      <c r="O33" s="142" t="s">
        <v>158</v>
      </c>
      <c r="P33" s="142" t="s">
        <v>607</v>
      </c>
      <c r="Q33" s="274" t="s">
        <v>464</v>
      </c>
    </row>
    <row r="34" spans="1:17" s="174" customFormat="1" ht="78.75">
      <c r="A34" s="144">
        <v>7</v>
      </c>
      <c r="B34" s="253" t="s">
        <v>654</v>
      </c>
      <c r="C34" s="268" t="s">
        <v>530</v>
      </c>
      <c r="D34" s="142" t="s">
        <v>31</v>
      </c>
      <c r="E34" s="173">
        <v>3</v>
      </c>
      <c r="F34" s="142"/>
      <c r="G34" s="146">
        <v>2455.04</v>
      </c>
      <c r="H34" s="146">
        <v>7365.12</v>
      </c>
      <c r="I34" s="259">
        <v>9002976</v>
      </c>
      <c r="J34" s="260"/>
      <c r="K34" s="277">
        <v>2005</v>
      </c>
      <c r="L34" s="142"/>
      <c r="M34" s="142" t="s">
        <v>569</v>
      </c>
      <c r="N34" s="279" t="s">
        <v>159</v>
      </c>
      <c r="O34" s="275" t="s">
        <v>158</v>
      </c>
      <c r="P34" s="142" t="s">
        <v>612</v>
      </c>
      <c r="Q34" s="274" t="s">
        <v>464</v>
      </c>
    </row>
    <row r="35" spans="1:17" s="174" customFormat="1" ht="78.75">
      <c r="A35" s="144">
        <v>8</v>
      </c>
      <c r="B35" s="253" t="s">
        <v>531</v>
      </c>
      <c r="C35" s="268" t="s">
        <v>532</v>
      </c>
      <c r="D35" s="142" t="s">
        <v>31</v>
      </c>
      <c r="E35" s="173">
        <v>96</v>
      </c>
      <c r="F35" s="142"/>
      <c r="G35" s="146">
        <v>103.06</v>
      </c>
      <c r="H35" s="146">
        <v>9893.76</v>
      </c>
      <c r="I35" s="259">
        <v>9003068</v>
      </c>
      <c r="J35" s="260"/>
      <c r="K35" s="254">
        <v>2005</v>
      </c>
      <c r="L35" s="142"/>
      <c r="M35" s="142" t="s">
        <v>565</v>
      </c>
      <c r="N35" s="257" t="s">
        <v>159</v>
      </c>
      <c r="O35" s="261" t="s">
        <v>158</v>
      </c>
      <c r="P35" s="142" t="s">
        <v>612</v>
      </c>
      <c r="Q35" s="274" t="s">
        <v>464</v>
      </c>
    </row>
    <row r="36" spans="1:17" s="174" customFormat="1" ht="78.75">
      <c r="A36" s="144">
        <v>9</v>
      </c>
      <c r="B36" s="253" t="s">
        <v>533</v>
      </c>
      <c r="C36" s="268" t="s">
        <v>534</v>
      </c>
      <c r="D36" s="142" t="s">
        <v>31</v>
      </c>
      <c r="E36" s="173">
        <v>76</v>
      </c>
      <c r="F36" s="142"/>
      <c r="G36" s="146">
        <v>298.78</v>
      </c>
      <c r="H36" s="146">
        <v>22707.28</v>
      </c>
      <c r="I36" s="259">
        <v>9003069</v>
      </c>
      <c r="J36" s="260"/>
      <c r="K36" s="254">
        <v>2005</v>
      </c>
      <c r="L36" s="142"/>
      <c r="M36" s="142" t="s">
        <v>565</v>
      </c>
      <c r="N36" s="257" t="s">
        <v>159</v>
      </c>
      <c r="O36" s="261" t="s">
        <v>158</v>
      </c>
      <c r="P36" s="142" t="s">
        <v>612</v>
      </c>
      <c r="Q36" s="274" t="s">
        <v>464</v>
      </c>
    </row>
    <row r="37" spans="1:17" s="174" customFormat="1" ht="78.75">
      <c r="A37" s="144">
        <v>10</v>
      </c>
      <c r="B37" s="253" t="s">
        <v>535</v>
      </c>
      <c r="C37" s="268" t="s">
        <v>536</v>
      </c>
      <c r="D37" s="142" t="s">
        <v>31</v>
      </c>
      <c r="E37" s="173">
        <v>76</v>
      </c>
      <c r="F37" s="142"/>
      <c r="G37" s="146">
        <v>298.78</v>
      </c>
      <c r="H37" s="146">
        <v>22707.28</v>
      </c>
      <c r="I37" s="259">
        <v>9003070</v>
      </c>
      <c r="J37" s="260"/>
      <c r="K37" s="254">
        <v>2005</v>
      </c>
      <c r="L37" s="142"/>
      <c r="M37" s="142" t="s">
        <v>565</v>
      </c>
      <c r="N37" s="257" t="s">
        <v>159</v>
      </c>
      <c r="O37" s="261" t="s">
        <v>158</v>
      </c>
      <c r="P37" s="142" t="s">
        <v>608</v>
      </c>
      <c r="Q37" s="274" t="s">
        <v>26</v>
      </c>
    </row>
    <row r="38" spans="1:17" s="174" customFormat="1" ht="78.75">
      <c r="A38" s="144">
        <v>11</v>
      </c>
      <c r="B38" s="253" t="s">
        <v>539</v>
      </c>
      <c r="C38" s="268" t="s">
        <v>570</v>
      </c>
      <c r="D38" s="142" t="s">
        <v>31</v>
      </c>
      <c r="E38" s="173">
        <v>24</v>
      </c>
      <c r="F38" s="142"/>
      <c r="G38" s="146">
        <v>329.33</v>
      </c>
      <c r="H38" s="146">
        <v>7903.92</v>
      </c>
      <c r="I38" s="259">
        <v>9003092</v>
      </c>
      <c r="J38" s="260"/>
      <c r="K38" s="143">
        <v>2004</v>
      </c>
      <c r="L38" s="142"/>
      <c r="M38" s="142" t="s">
        <v>568</v>
      </c>
      <c r="N38" s="257" t="s">
        <v>159</v>
      </c>
      <c r="O38" s="261" t="s">
        <v>158</v>
      </c>
      <c r="P38" s="142" t="s">
        <v>612</v>
      </c>
      <c r="Q38" s="274" t="s">
        <v>464</v>
      </c>
    </row>
    <row r="39" spans="1:44" s="247" customFormat="1" ht="78.75">
      <c r="A39" s="144">
        <v>12</v>
      </c>
      <c r="B39" s="253" t="s">
        <v>655</v>
      </c>
      <c r="C39" s="268" t="s">
        <v>544</v>
      </c>
      <c r="D39" s="142" t="s">
        <v>31</v>
      </c>
      <c r="E39" s="173">
        <v>2</v>
      </c>
      <c r="F39" s="142"/>
      <c r="G39" s="146">
        <v>58794.17</v>
      </c>
      <c r="H39" s="146">
        <v>117588.34</v>
      </c>
      <c r="I39" s="259">
        <v>1021070</v>
      </c>
      <c r="J39" s="260"/>
      <c r="K39" s="143">
        <v>2003</v>
      </c>
      <c r="L39" s="142"/>
      <c r="M39" s="142" t="s">
        <v>568</v>
      </c>
      <c r="N39" s="278" t="s">
        <v>280</v>
      </c>
      <c r="O39" s="142" t="s">
        <v>146</v>
      </c>
      <c r="P39" s="142" t="s">
        <v>612</v>
      </c>
      <c r="Q39" s="274" t="s">
        <v>464</v>
      </c>
      <c r="R39" s="174"/>
      <c r="S39" s="174"/>
      <c r="T39" s="174"/>
      <c r="U39" s="174"/>
      <c r="V39" s="174"/>
      <c r="W39" s="174"/>
      <c r="X39" s="174"/>
      <c r="Y39" s="174"/>
      <c r="Z39" s="174"/>
      <c r="AA39" s="174"/>
      <c r="AB39" s="174"/>
      <c r="AC39" s="174"/>
      <c r="AD39" s="174"/>
      <c r="AE39" s="174"/>
      <c r="AF39" s="174"/>
      <c r="AG39" s="174"/>
      <c r="AH39" s="174"/>
      <c r="AI39" s="174"/>
      <c r="AJ39" s="174"/>
      <c r="AK39" s="174"/>
      <c r="AL39" s="174"/>
      <c r="AM39" s="174"/>
      <c r="AN39" s="174"/>
      <c r="AO39" s="174"/>
      <c r="AP39" s="174"/>
      <c r="AQ39" s="174"/>
      <c r="AR39" s="174"/>
    </row>
    <row r="40" spans="1:17" s="174" customFormat="1" ht="162" customHeight="1">
      <c r="A40" s="144">
        <v>13</v>
      </c>
      <c r="B40" s="253" t="s">
        <v>656</v>
      </c>
      <c r="C40" s="268" t="s">
        <v>658</v>
      </c>
      <c r="D40" s="142" t="s">
        <v>31</v>
      </c>
      <c r="E40" s="173">
        <v>4</v>
      </c>
      <c r="F40" s="142"/>
      <c r="G40" s="146">
        <v>22021.18</v>
      </c>
      <c r="H40" s="146">
        <v>88084.72</v>
      </c>
      <c r="I40" s="259">
        <v>1021494</v>
      </c>
      <c r="J40" s="260"/>
      <c r="K40" s="143">
        <v>2005</v>
      </c>
      <c r="L40" s="142"/>
      <c r="M40" s="142" t="s">
        <v>569</v>
      </c>
      <c r="N40" s="278" t="s">
        <v>280</v>
      </c>
      <c r="O40" s="142" t="s">
        <v>146</v>
      </c>
      <c r="P40" s="142" t="s">
        <v>607</v>
      </c>
      <c r="Q40" s="274" t="s">
        <v>464</v>
      </c>
    </row>
    <row r="41" spans="1:44" s="247" customFormat="1" ht="72.75" customHeight="1">
      <c r="A41" s="144">
        <v>14</v>
      </c>
      <c r="B41" s="253" t="s">
        <v>545</v>
      </c>
      <c r="C41" s="268" t="s">
        <v>571</v>
      </c>
      <c r="D41" s="142" t="s">
        <v>31</v>
      </c>
      <c r="E41" s="173">
        <v>2</v>
      </c>
      <c r="F41" s="142"/>
      <c r="G41" s="146">
        <v>606582.18</v>
      </c>
      <c r="H41" s="146">
        <v>1213164.36</v>
      </c>
      <c r="I41" s="259">
        <v>1027304</v>
      </c>
      <c r="J41" s="260"/>
      <c r="K41" s="143">
        <v>2002</v>
      </c>
      <c r="L41" s="142"/>
      <c r="M41" s="142" t="s">
        <v>568</v>
      </c>
      <c r="N41" s="278" t="s">
        <v>280</v>
      </c>
      <c r="O41" s="142" t="s">
        <v>146</v>
      </c>
      <c r="P41" s="142" t="s">
        <v>610</v>
      </c>
      <c r="Q41" s="274" t="s">
        <v>464</v>
      </c>
      <c r="R41" s="174"/>
      <c r="S41" s="174"/>
      <c r="T41" s="174"/>
      <c r="U41" s="174"/>
      <c r="V41" s="174"/>
      <c r="W41" s="174"/>
      <c r="X41" s="174"/>
      <c r="Y41" s="174"/>
      <c r="Z41" s="174"/>
      <c r="AA41" s="174"/>
      <c r="AB41" s="174"/>
      <c r="AC41" s="174"/>
      <c r="AD41" s="174"/>
      <c r="AE41" s="174"/>
      <c r="AF41" s="174"/>
      <c r="AG41" s="174"/>
      <c r="AH41" s="174"/>
      <c r="AI41" s="174"/>
      <c r="AJ41" s="174"/>
      <c r="AK41" s="174"/>
      <c r="AL41" s="174"/>
      <c r="AM41" s="174"/>
      <c r="AN41" s="174"/>
      <c r="AO41" s="174"/>
      <c r="AP41" s="174"/>
      <c r="AQ41" s="174"/>
      <c r="AR41" s="174"/>
    </row>
    <row r="42" spans="1:17" s="174" customFormat="1" ht="110.25">
      <c r="A42" s="144">
        <v>15</v>
      </c>
      <c r="B42" s="253" t="s">
        <v>546</v>
      </c>
      <c r="C42" s="268" t="s">
        <v>547</v>
      </c>
      <c r="D42" s="142" t="s">
        <v>31</v>
      </c>
      <c r="E42" s="173">
        <v>1</v>
      </c>
      <c r="F42" s="142"/>
      <c r="G42" s="146">
        <v>48000</v>
      </c>
      <c r="H42" s="146">
        <v>48000</v>
      </c>
      <c r="I42" s="259">
        <v>1029693</v>
      </c>
      <c r="J42" s="260"/>
      <c r="K42" s="143">
        <v>2003</v>
      </c>
      <c r="L42" s="142"/>
      <c r="M42" s="142" t="s">
        <v>568</v>
      </c>
      <c r="N42" s="257" t="s">
        <v>159</v>
      </c>
      <c r="O42" s="261" t="s">
        <v>604</v>
      </c>
      <c r="P42" s="142" t="s">
        <v>607</v>
      </c>
      <c r="Q42" s="274" t="s">
        <v>464</v>
      </c>
    </row>
    <row r="43" spans="1:17" s="174" customFormat="1" ht="94.5">
      <c r="A43" s="144">
        <v>16</v>
      </c>
      <c r="B43" s="253" t="s">
        <v>553</v>
      </c>
      <c r="C43" s="268" t="s">
        <v>657</v>
      </c>
      <c r="D43" s="142" t="s">
        <v>66</v>
      </c>
      <c r="E43" s="173">
        <v>2</v>
      </c>
      <c r="F43" s="142"/>
      <c r="G43" s="146">
        <v>14874.33</v>
      </c>
      <c r="H43" s="146">
        <v>29748.66</v>
      </c>
      <c r="I43" s="259">
        <v>1028944</v>
      </c>
      <c r="J43" s="260"/>
      <c r="K43" s="143" t="s">
        <v>144</v>
      </c>
      <c r="L43" s="142"/>
      <c r="M43" s="142" t="s">
        <v>566</v>
      </c>
      <c r="N43" s="278" t="s">
        <v>280</v>
      </c>
      <c r="O43" s="142" t="s">
        <v>146</v>
      </c>
      <c r="P43" s="142" t="s">
        <v>609</v>
      </c>
      <c r="Q43" s="274" t="s">
        <v>464</v>
      </c>
    </row>
    <row r="44" spans="1:17" s="174" customFormat="1" ht="79.5" customHeight="1">
      <c r="A44" s="144">
        <v>17</v>
      </c>
      <c r="B44" s="253" t="s">
        <v>554</v>
      </c>
      <c r="C44" s="268" t="s">
        <v>578</v>
      </c>
      <c r="D44" s="142" t="s">
        <v>31</v>
      </c>
      <c r="E44" s="173">
        <v>6</v>
      </c>
      <c r="F44" s="142"/>
      <c r="G44" s="146">
        <v>698.89</v>
      </c>
      <c r="H44" s="146">
        <v>4193.34</v>
      </c>
      <c r="I44" s="259">
        <v>1230805</v>
      </c>
      <c r="J44" s="273"/>
      <c r="K44" s="254">
        <v>2005</v>
      </c>
      <c r="L44" s="142"/>
      <c r="M44" s="142" t="s">
        <v>565</v>
      </c>
      <c r="N44" s="257" t="s">
        <v>159</v>
      </c>
      <c r="O44" s="142" t="s">
        <v>146</v>
      </c>
      <c r="P44" s="142" t="s">
        <v>610</v>
      </c>
      <c r="Q44" s="274" t="s">
        <v>464</v>
      </c>
    </row>
    <row r="45" spans="1:44" s="247" customFormat="1" ht="110.25">
      <c r="A45" s="144">
        <v>18</v>
      </c>
      <c r="B45" s="255" t="s">
        <v>557</v>
      </c>
      <c r="C45" s="269" t="s">
        <v>558</v>
      </c>
      <c r="D45" s="262" t="s">
        <v>31</v>
      </c>
      <c r="E45" s="265">
        <v>66</v>
      </c>
      <c r="F45" s="262"/>
      <c r="G45" s="258">
        <v>49597.87</v>
      </c>
      <c r="H45" s="172">
        <v>3273459.4200000004</v>
      </c>
      <c r="I45" s="263">
        <v>1004216</v>
      </c>
      <c r="J45" s="273"/>
      <c r="K45" s="254">
        <v>2005</v>
      </c>
      <c r="L45" s="262"/>
      <c r="M45" s="142" t="s">
        <v>563</v>
      </c>
      <c r="N45" s="171" t="s">
        <v>588</v>
      </c>
      <c r="O45" s="142" t="s">
        <v>146</v>
      </c>
      <c r="P45" s="142" t="s">
        <v>607</v>
      </c>
      <c r="Q45" s="274" t="s">
        <v>464</v>
      </c>
      <c r="R45" s="174"/>
      <c r="S45" s="174"/>
      <c r="T45" s="174"/>
      <c r="U45" s="174"/>
      <c r="V45" s="174"/>
      <c r="W45" s="174"/>
      <c r="X45" s="174"/>
      <c r="Y45" s="174"/>
      <c r="Z45" s="174"/>
      <c r="AA45" s="174"/>
      <c r="AB45" s="174"/>
      <c r="AC45" s="174"/>
      <c r="AD45" s="174"/>
      <c r="AE45" s="174"/>
      <c r="AF45" s="174"/>
      <c r="AG45" s="174"/>
      <c r="AH45" s="174"/>
      <c r="AI45" s="174"/>
      <c r="AJ45" s="174"/>
      <c r="AK45" s="174"/>
      <c r="AL45" s="174"/>
      <c r="AM45" s="174"/>
      <c r="AN45" s="174"/>
      <c r="AO45" s="174"/>
      <c r="AP45" s="174"/>
      <c r="AQ45" s="174"/>
      <c r="AR45" s="174"/>
    </row>
    <row r="46" spans="1:44" s="247" customFormat="1" ht="110.25">
      <c r="A46" s="144">
        <v>19</v>
      </c>
      <c r="B46" s="253" t="s">
        <v>560</v>
      </c>
      <c r="C46" s="268" t="s">
        <v>559</v>
      </c>
      <c r="D46" s="142" t="s">
        <v>31</v>
      </c>
      <c r="E46" s="173">
        <v>31</v>
      </c>
      <c r="F46" s="142"/>
      <c r="G46" s="147">
        <v>49564.84</v>
      </c>
      <c r="H46" s="146">
        <v>1536510.0399999998</v>
      </c>
      <c r="I46" s="259">
        <v>1012926</v>
      </c>
      <c r="J46" s="260"/>
      <c r="K46" s="254">
        <v>2005</v>
      </c>
      <c r="L46" s="142"/>
      <c r="M46" s="142" t="s">
        <v>563</v>
      </c>
      <c r="N46" s="171" t="s">
        <v>588</v>
      </c>
      <c r="O46" s="142" t="s">
        <v>146</v>
      </c>
      <c r="P46" s="142" t="s">
        <v>607</v>
      </c>
      <c r="Q46" s="274" t="s">
        <v>464</v>
      </c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4"/>
      <c r="AD46" s="174"/>
      <c r="AE46" s="174"/>
      <c r="AF46" s="174"/>
      <c r="AG46" s="174"/>
      <c r="AH46" s="174"/>
      <c r="AI46" s="174"/>
      <c r="AJ46" s="174"/>
      <c r="AK46" s="174"/>
      <c r="AL46" s="174"/>
      <c r="AM46" s="174"/>
      <c r="AN46" s="174"/>
      <c r="AO46" s="174"/>
      <c r="AP46" s="174"/>
      <c r="AQ46" s="174"/>
      <c r="AR46" s="174"/>
    </row>
    <row r="47" spans="1:44" s="247" customFormat="1" ht="110.25">
      <c r="A47" s="144">
        <v>20</v>
      </c>
      <c r="B47" s="253" t="s">
        <v>561</v>
      </c>
      <c r="C47" s="268" t="s">
        <v>562</v>
      </c>
      <c r="D47" s="142" t="s">
        <v>31</v>
      </c>
      <c r="E47" s="173">
        <v>98</v>
      </c>
      <c r="F47" s="142"/>
      <c r="G47" s="147">
        <v>80529.92</v>
      </c>
      <c r="H47" s="146">
        <v>7891931.92</v>
      </c>
      <c r="I47" s="264">
        <v>1061642</v>
      </c>
      <c r="J47" s="260"/>
      <c r="K47" s="254">
        <v>2005</v>
      </c>
      <c r="L47" s="142"/>
      <c r="M47" s="142" t="s">
        <v>563</v>
      </c>
      <c r="N47" s="171" t="s">
        <v>588</v>
      </c>
      <c r="O47" s="142" t="s">
        <v>146</v>
      </c>
      <c r="P47" s="142" t="s">
        <v>607</v>
      </c>
      <c r="Q47" s="274" t="s">
        <v>464</v>
      </c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</row>
    <row r="48" spans="1:17" ht="16.5" thickBot="1">
      <c r="A48" s="152"/>
      <c r="B48" s="153"/>
      <c r="C48" s="270" t="s">
        <v>27</v>
      </c>
      <c r="D48" s="155"/>
      <c r="E48" s="155"/>
      <c r="F48" s="156"/>
      <c r="G48" s="170"/>
      <c r="H48" s="169">
        <v>15650248.81</v>
      </c>
      <c r="I48" s="169"/>
      <c r="J48" s="157"/>
      <c r="K48" s="322"/>
      <c r="L48" s="158"/>
      <c r="M48" s="158"/>
      <c r="N48" s="158"/>
      <c r="O48" s="158"/>
      <c r="P48" s="158"/>
      <c r="Q48" s="159"/>
    </row>
    <row r="49" spans="1:17" ht="15.75">
      <c r="A49" s="128"/>
      <c r="B49" s="128"/>
      <c r="C49" s="267"/>
      <c r="D49" s="128"/>
      <c r="E49" s="128"/>
      <c r="F49" s="130"/>
      <c r="G49" s="130"/>
      <c r="H49" s="248"/>
      <c r="I49" s="130"/>
      <c r="J49" s="243"/>
      <c r="K49" s="128"/>
      <c r="L49" s="128"/>
      <c r="M49" s="244"/>
      <c r="N49" s="128"/>
      <c r="O49" s="128"/>
      <c r="P49" s="128"/>
      <c r="Q49" s="128"/>
    </row>
    <row r="50" spans="1:17" ht="15.75">
      <c r="A50" s="160" t="s">
        <v>28</v>
      </c>
      <c r="B50" s="160"/>
      <c r="C50" s="271"/>
      <c r="D50" s="162"/>
      <c r="E50" s="163"/>
      <c r="F50" s="164"/>
      <c r="G50" s="164"/>
      <c r="H50" s="164"/>
      <c r="I50" s="164"/>
      <c r="J50" s="165"/>
      <c r="K50" s="166"/>
      <c r="L50" s="167"/>
      <c r="M50" s="168"/>
      <c r="N50" s="167"/>
      <c r="O50" s="167"/>
      <c r="P50" s="167"/>
      <c r="Q50" s="167"/>
    </row>
    <row r="51" spans="1:17" ht="53.25" customHeight="1">
      <c r="A51" s="672" t="s">
        <v>616</v>
      </c>
      <c r="B51" s="672"/>
      <c r="C51" s="672"/>
      <c r="D51" s="672"/>
      <c r="E51" s="672"/>
      <c r="F51" s="672"/>
      <c r="G51" s="672"/>
      <c r="H51" s="672"/>
      <c r="I51" s="672"/>
      <c r="J51" s="672"/>
      <c r="K51" s="672"/>
      <c r="L51" s="672"/>
      <c r="M51" s="672"/>
      <c r="N51" s="672"/>
      <c r="O51" s="672"/>
      <c r="P51" s="672"/>
      <c r="Q51" s="672"/>
    </row>
    <row r="52" spans="1:17" ht="15.75">
      <c r="A52" s="128"/>
      <c r="B52" s="128"/>
      <c r="C52" s="267"/>
      <c r="D52" s="128"/>
      <c r="E52" s="128"/>
      <c r="F52" s="130"/>
      <c r="G52" s="130"/>
      <c r="H52" s="130"/>
      <c r="I52" s="130"/>
      <c r="J52" s="128"/>
      <c r="K52" s="128"/>
      <c r="L52" s="128"/>
      <c r="M52" s="244"/>
      <c r="N52" s="128"/>
      <c r="O52" s="128"/>
      <c r="P52" s="128"/>
      <c r="Q52" s="128"/>
    </row>
    <row r="53" spans="1:17" ht="15.75">
      <c r="A53" s="141" t="s">
        <v>29</v>
      </c>
      <c r="E53" s="122" t="str">
        <f>E14</f>
        <v>Начальник УМТО</v>
      </c>
      <c r="F53" s="141"/>
      <c r="G53" s="141"/>
      <c r="H53" s="135"/>
      <c r="I53" s="135"/>
      <c r="J53" s="130"/>
      <c r="K53" s="245"/>
      <c r="L53" s="128"/>
      <c r="M53" s="128" t="str">
        <f>M14</f>
        <v>Ю.А. Филь</v>
      </c>
      <c r="O53" s="128"/>
      <c r="P53" s="128"/>
      <c r="Q53" s="128"/>
    </row>
    <row r="54" spans="5:17" ht="15.75">
      <c r="E54" s="122"/>
      <c r="F54" s="122"/>
      <c r="G54" s="122"/>
      <c r="H54" s="128"/>
      <c r="I54" s="128"/>
      <c r="J54" s="130"/>
      <c r="K54" s="243"/>
      <c r="L54" s="128"/>
      <c r="M54" s="128"/>
      <c r="O54" s="122"/>
      <c r="P54" s="122"/>
      <c r="Q54" s="122"/>
    </row>
    <row r="55" spans="5:17" ht="15.75">
      <c r="E55" s="122" t="str">
        <f>E16</f>
        <v>Начальник ОР УМТО</v>
      </c>
      <c r="F55" s="122"/>
      <c r="G55" s="122"/>
      <c r="H55" s="128"/>
      <c r="I55" s="128"/>
      <c r="J55" s="130"/>
      <c r="K55" s="243"/>
      <c r="L55" s="128"/>
      <c r="M55" s="128" t="str">
        <f>M16</f>
        <v>М. Г. Дёрин</v>
      </c>
      <c r="O55" s="122"/>
      <c r="P55" s="122"/>
      <c r="Q55" s="122"/>
    </row>
    <row r="56" spans="5:17" ht="15.75">
      <c r="E56" s="122"/>
      <c r="F56" s="122"/>
      <c r="G56" s="122"/>
      <c r="H56" s="128"/>
      <c r="I56" s="128"/>
      <c r="J56" s="130"/>
      <c r="K56" s="243"/>
      <c r="L56" s="128"/>
      <c r="M56" s="128"/>
      <c r="O56" s="122"/>
      <c r="P56" s="122"/>
      <c r="Q56" s="122"/>
    </row>
    <row r="57" spans="5:17" ht="15.75">
      <c r="E57" s="122" t="str">
        <f>E18</f>
        <v>Старший специалист ОКОиМ УКС</v>
      </c>
      <c r="F57" s="122"/>
      <c r="G57" s="122"/>
      <c r="H57" s="128"/>
      <c r="I57" s="128"/>
      <c r="J57" s="130"/>
      <c r="K57" s="243"/>
      <c r="L57" s="128"/>
      <c r="M57" s="128" t="str">
        <f>M18</f>
        <v>О. С. Григорова</v>
      </c>
      <c r="O57" s="122"/>
      <c r="P57" s="122"/>
      <c r="Q57" s="122"/>
    </row>
    <row r="58" spans="5:17" ht="15.75">
      <c r="E58" s="122"/>
      <c r="F58" s="122"/>
      <c r="G58" s="122"/>
      <c r="H58" s="128"/>
      <c r="I58" s="128"/>
      <c r="J58" s="122"/>
      <c r="K58" s="122"/>
      <c r="L58" s="124"/>
      <c r="M58" s="128"/>
      <c r="O58" s="122"/>
      <c r="P58" s="122"/>
      <c r="Q58" s="122"/>
    </row>
    <row r="59" spans="5:17" ht="15.75">
      <c r="E59" s="122" t="str">
        <f>E20</f>
        <v>Специалист ПТО УСЭСиЗБС</v>
      </c>
      <c r="F59" s="122"/>
      <c r="G59" s="122"/>
      <c r="H59" s="128"/>
      <c r="I59" s="128"/>
      <c r="J59" s="122"/>
      <c r="K59" s="122"/>
      <c r="L59" s="124"/>
      <c r="M59" s="128" t="str">
        <f>M20</f>
        <v>В. М. Собачкин</v>
      </c>
      <c r="O59" s="122"/>
      <c r="P59" s="122"/>
      <c r="Q59" s="122"/>
    </row>
    <row r="60" spans="5:17" ht="15.75">
      <c r="E60" s="122"/>
      <c r="F60" s="122"/>
      <c r="G60" s="122"/>
      <c r="H60" s="128"/>
      <c r="I60" s="128"/>
      <c r="J60" s="122"/>
      <c r="K60" s="122"/>
      <c r="L60" s="124"/>
      <c r="M60" s="128"/>
      <c r="O60" s="122"/>
      <c r="P60" s="122"/>
      <c r="Q60" s="122"/>
    </row>
    <row r="61" spans="5:17" ht="15.75">
      <c r="E61" s="122" t="str">
        <f>E22</f>
        <v>Старший специалист ОГМех</v>
      </c>
      <c r="F61" s="122"/>
      <c r="G61" s="122"/>
      <c r="H61" s="128"/>
      <c r="I61" s="128"/>
      <c r="J61" s="122"/>
      <c r="K61" s="122"/>
      <c r="L61" s="124"/>
      <c r="M61" s="128" t="str">
        <f>M22</f>
        <v>О.В. Степанова</v>
      </c>
      <c r="O61" s="122"/>
      <c r="P61" s="122"/>
      <c r="Q61" s="122"/>
    </row>
    <row r="62" spans="5:17" ht="15.75">
      <c r="E62" s="122"/>
      <c r="F62" s="122"/>
      <c r="G62" s="122"/>
      <c r="H62" s="128"/>
      <c r="I62" s="128"/>
      <c r="J62" s="122"/>
      <c r="K62" s="122"/>
      <c r="L62" s="124"/>
      <c r="M62" s="128"/>
      <c r="O62" s="122"/>
      <c r="P62" s="122"/>
      <c r="Q62" s="122"/>
    </row>
    <row r="63" spans="5:17" ht="15.75">
      <c r="E63" s="122"/>
      <c r="F63" s="122"/>
      <c r="G63" s="122"/>
      <c r="H63" s="128"/>
      <c r="I63" s="128"/>
      <c r="J63" s="122"/>
      <c r="K63" s="122"/>
      <c r="L63" s="124"/>
      <c r="M63" s="128"/>
      <c r="O63" s="122"/>
      <c r="P63" s="122"/>
      <c r="Q63" s="122"/>
    </row>
    <row r="64" spans="1:17" ht="15.75">
      <c r="A64" s="122"/>
      <c r="B64" s="122"/>
      <c r="C64" s="266"/>
      <c r="D64" s="122"/>
      <c r="E64" s="122"/>
      <c r="F64" s="124"/>
      <c r="G64" s="124"/>
      <c r="H64" s="124"/>
      <c r="I64" s="124"/>
      <c r="J64" s="249"/>
      <c r="K64" s="122"/>
      <c r="L64" s="122"/>
      <c r="M64" s="250"/>
      <c r="N64" s="122"/>
      <c r="O64" s="122"/>
      <c r="P64" s="122"/>
      <c r="Q64" s="122"/>
    </row>
    <row r="65" spans="1:17" ht="15.75">
      <c r="A65" s="122"/>
      <c r="B65" s="122"/>
      <c r="C65" s="266"/>
      <c r="D65" s="122"/>
      <c r="E65" s="122"/>
      <c r="F65" s="124"/>
      <c r="G65" s="124"/>
      <c r="H65" s="124"/>
      <c r="I65" s="124"/>
      <c r="J65" s="249"/>
      <c r="K65" s="122"/>
      <c r="L65" s="122"/>
      <c r="M65" s="250"/>
      <c r="N65" s="122"/>
      <c r="O65" s="122"/>
      <c r="P65" s="122"/>
      <c r="Q65" s="122"/>
    </row>
    <row r="66" spans="1:17" ht="15.75">
      <c r="A66" s="122"/>
      <c r="B66" s="122"/>
      <c r="C66" s="266"/>
      <c r="D66" s="122"/>
      <c r="E66" s="122"/>
      <c r="F66" s="124"/>
      <c r="G66" s="124"/>
      <c r="H66" s="124"/>
      <c r="I66" s="124"/>
      <c r="J66" s="249"/>
      <c r="K66" s="122"/>
      <c r="L66" s="122"/>
      <c r="M66" s="250"/>
      <c r="N66" s="122"/>
      <c r="O66" s="122"/>
      <c r="P66" s="122"/>
      <c r="Q66" s="122"/>
    </row>
    <row r="67" spans="1:17" ht="15.75">
      <c r="A67" s="122"/>
      <c r="B67" s="122"/>
      <c r="C67" s="266"/>
      <c r="D67" s="122"/>
      <c r="E67" s="122"/>
      <c r="F67" s="124"/>
      <c r="G67" s="124"/>
      <c r="H67" s="124"/>
      <c r="I67" s="124"/>
      <c r="J67" s="249"/>
      <c r="K67" s="122"/>
      <c r="L67" s="122"/>
      <c r="M67" s="250"/>
      <c r="N67" s="122"/>
      <c r="O67" s="122"/>
      <c r="P67" s="122"/>
      <c r="Q67" s="122"/>
    </row>
    <row r="68" spans="1:17" ht="15.75">
      <c r="A68" s="122"/>
      <c r="B68" s="122"/>
      <c r="C68" s="266"/>
      <c r="D68" s="122"/>
      <c r="E68" s="122"/>
      <c r="F68" s="124"/>
      <c r="G68" s="124"/>
      <c r="H68" s="124"/>
      <c r="I68" s="124"/>
      <c r="J68" s="249"/>
      <c r="K68" s="122"/>
      <c r="L68" s="122"/>
      <c r="M68" s="250"/>
      <c r="N68" s="122"/>
      <c r="O68" s="122"/>
      <c r="P68" s="122"/>
      <c r="Q68" s="122"/>
    </row>
    <row r="69" spans="1:17" ht="15.75">
      <c r="A69" s="122"/>
      <c r="B69" s="122"/>
      <c r="C69" s="266"/>
      <c r="D69" s="122"/>
      <c r="E69" s="122"/>
      <c r="F69" s="124"/>
      <c r="G69" s="124"/>
      <c r="H69" s="124"/>
      <c r="I69" s="124"/>
      <c r="J69" s="249"/>
      <c r="K69" s="122"/>
      <c r="L69" s="122"/>
      <c r="M69" s="250"/>
      <c r="N69" s="122"/>
      <c r="O69" s="122"/>
      <c r="P69" s="122"/>
      <c r="Q69" s="122"/>
    </row>
    <row r="70" spans="1:17" ht="15.75">
      <c r="A70" s="122"/>
      <c r="B70" s="122"/>
      <c r="C70" s="266"/>
      <c r="D70" s="122"/>
      <c r="E70" s="122"/>
      <c r="F70" s="124"/>
      <c r="G70" s="124"/>
      <c r="H70" s="124"/>
      <c r="I70" s="124"/>
      <c r="J70" s="249"/>
      <c r="K70" s="122"/>
      <c r="L70" s="122"/>
      <c r="M70" s="250"/>
      <c r="N70" s="122"/>
      <c r="O70" s="122"/>
      <c r="P70" s="122"/>
      <c r="Q70" s="122"/>
    </row>
    <row r="71" spans="1:17" ht="15.75">
      <c r="A71" s="122"/>
      <c r="B71" s="122"/>
      <c r="C71" s="266"/>
      <c r="D71" s="122"/>
      <c r="E71" s="122"/>
      <c r="F71" s="124"/>
      <c r="G71" s="124"/>
      <c r="H71" s="124"/>
      <c r="I71" s="124"/>
      <c r="J71" s="249"/>
      <c r="K71" s="122"/>
      <c r="L71" s="122"/>
      <c r="M71" s="250"/>
      <c r="N71" s="122"/>
      <c r="O71" s="122"/>
      <c r="P71" s="122"/>
      <c r="Q71" s="122"/>
    </row>
    <row r="72" spans="1:17" ht="15.75">
      <c r="A72" s="122"/>
      <c r="B72" s="122"/>
      <c r="C72" s="266"/>
      <c r="D72" s="122"/>
      <c r="E72" s="122"/>
      <c r="F72" s="124"/>
      <c r="G72" s="124"/>
      <c r="H72" s="124"/>
      <c r="I72" s="124"/>
      <c r="J72" s="249"/>
      <c r="K72" s="122"/>
      <c r="L72" s="122"/>
      <c r="M72" s="250"/>
      <c r="N72" s="122"/>
      <c r="O72" s="122"/>
      <c r="P72" s="122"/>
      <c r="Q72" s="122"/>
    </row>
    <row r="73" spans="1:17" ht="15.75">
      <c r="A73" s="122"/>
      <c r="B73" s="122"/>
      <c r="C73" s="266"/>
      <c r="D73" s="122"/>
      <c r="E73" s="122"/>
      <c r="F73" s="124"/>
      <c r="G73" s="124"/>
      <c r="H73" s="124"/>
      <c r="I73" s="124"/>
      <c r="J73" s="249"/>
      <c r="K73" s="122"/>
      <c r="L73" s="122"/>
      <c r="M73" s="250"/>
      <c r="N73" s="122"/>
      <c r="O73" s="122"/>
      <c r="P73" s="122"/>
      <c r="Q73" s="122"/>
    </row>
    <row r="74" spans="1:17" ht="15.75">
      <c r="A74" s="122"/>
      <c r="B74" s="122"/>
      <c r="C74" s="266"/>
      <c r="D74" s="122"/>
      <c r="E74" s="122"/>
      <c r="F74" s="124"/>
      <c r="G74" s="124"/>
      <c r="H74" s="124"/>
      <c r="I74" s="124"/>
      <c r="J74" s="249"/>
      <c r="K74" s="122"/>
      <c r="L74" s="122"/>
      <c r="M74" s="250"/>
      <c r="N74" s="122"/>
      <c r="O74" s="122"/>
      <c r="P74" s="122"/>
      <c r="Q74" s="122"/>
    </row>
    <row r="75" spans="1:17" ht="15.75">
      <c r="A75" s="122"/>
      <c r="B75" s="122"/>
      <c r="C75" s="266"/>
      <c r="D75" s="122"/>
      <c r="E75" s="122"/>
      <c r="F75" s="124"/>
      <c r="G75" s="124"/>
      <c r="H75" s="124"/>
      <c r="I75" s="124"/>
      <c r="J75" s="249"/>
      <c r="K75" s="122"/>
      <c r="L75" s="122"/>
      <c r="M75" s="250"/>
      <c r="N75" s="122"/>
      <c r="O75" s="122"/>
      <c r="P75" s="122"/>
      <c r="Q75" s="122"/>
    </row>
  </sheetData>
  <sheetProtection/>
  <mergeCells count="20">
    <mergeCell ref="A8:Q8"/>
    <mergeCell ref="A9:Q9"/>
    <mergeCell ref="A25:A27"/>
    <mergeCell ref="B25:B27"/>
    <mergeCell ref="C25:C27"/>
    <mergeCell ref="D25:D27"/>
    <mergeCell ref="E25:E27"/>
    <mergeCell ref="F25:F27"/>
    <mergeCell ref="H25:H27"/>
    <mergeCell ref="J25:J27"/>
    <mergeCell ref="Q25:Q27"/>
    <mergeCell ref="A51:Q51"/>
    <mergeCell ref="I25:I27"/>
    <mergeCell ref="G25:G27"/>
    <mergeCell ref="K25:K27"/>
    <mergeCell ref="L25:L27"/>
    <mergeCell ref="M25:M27"/>
    <mergeCell ref="N25:N27"/>
    <mergeCell ref="O25:O27"/>
    <mergeCell ref="P25:P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  <rowBreaks count="1" manualBreakCount="1">
    <brk id="32" max="16" man="1"/>
  </rowBreaks>
  <colBreaks count="1" manualBreakCount="1">
    <brk id="1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="60" zoomScaleNormal="70" zoomScalePageLayoutView="0" workbookViewId="0" topLeftCell="B13">
      <selection activeCell="N29" sqref="N29"/>
    </sheetView>
  </sheetViews>
  <sheetFormatPr defaultColWidth="9.00390625" defaultRowHeight="12.75"/>
  <cols>
    <col min="1" max="1" width="5.875" style="40" customWidth="1"/>
    <col min="2" max="2" width="28.875" style="40" customWidth="1"/>
    <col min="3" max="3" width="45.00390625" style="39" customWidth="1"/>
    <col min="4" max="4" width="8.875" style="40" customWidth="1"/>
    <col min="5" max="5" width="9.875" style="40" customWidth="1"/>
    <col min="6" max="6" width="19.00390625" style="57" hidden="1" customWidth="1"/>
    <col min="7" max="7" width="15.125" style="57" customWidth="1"/>
    <col min="8" max="8" width="19.00390625" style="57" customWidth="1"/>
    <col min="9" max="9" width="21.875" style="34" customWidth="1"/>
    <col min="10" max="10" width="18.00390625" style="8" customWidth="1"/>
    <col min="11" max="11" width="16.875" style="8" customWidth="1"/>
    <col min="12" max="12" width="23.625" style="44" customWidth="1"/>
    <col min="13" max="13" width="17.00390625" style="8" customWidth="1"/>
    <col min="14" max="14" width="19.375" style="8" customWidth="1"/>
    <col min="15" max="15" width="29.75390625" style="8" customWidth="1"/>
    <col min="16" max="16" width="22.25390625" style="8" customWidth="1"/>
  </cols>
  <sheetData>
    <row r="1" spans="1:16" ht="15.75">
      <c r="A1" s="122"/>
      <c r="B1" s="122"/>
      <c r="C1" s="123"/>
      <c r="D1" s="122"/>
      <c r="E1" s="122"/>
      <c r="F1" s="124"/>
      <c r="G1" s="124"/>
      <c r="H1" s="124"/>
      <c r="I1" s="125"/>
      <c r="J1" s="126"/>
      <c r="K1" s="126"/>
      <c r="L1" s="127"/>
      <c r="M1" s="126"/>
      <c r="N1" s="126"/>
      <c r="O1" s="126"/>
      <c r="P1" s="126"/>
    </row>
    <row r="2" spans="1:16" ht="20.25">
      <c r="A2" s="230"/>
      <c r="B2" s="230"/>
      <c r="C2" s="231"/>
      <c r="D2" s="230"/>
      <c r="E2" s="230"/>
      <c r="F2" s="232"/>
      <c r="G2" s="232"/>
      <c r="H2" s="232"/>
      <c r="I2" s="233"/>
      <c r="J2" s="234"/>
      <c r="K2" s="234"/>
      <c r="L2" s="235"/>
      <c r="M2" s="234"/>
      <c r="N2" s="234"/>
      <c r="O2" s="236" t="s">
        <v>0</v>
      </c>
      <c r="P2" s="234"/>
    </row>
    <row r="3" spans="1:16" ht="20.25">
      <c r="A3" s="230"/>
      <c r="B3" s="230"/>
      <c r="C3" s="231"/>
      <c r="D3" s="230"/>
      <c r="E3" s="230"/>
      <c r="F3" s="232"/>
      <c r="G3" s="232"/>
      <c r="H3" s="232"/>
      <c r="I3" s="233"/>
      <c r="J3" s="234"/>
      <c r="K3" s="234"/>
      <c r="L3" s="235"/>
      <c r="M3" s="234"/>
      <c r="N3" s="234"/>
      <c r="O3" s="234" t="s">
        <v>140</v>
      </c>
      <c r="P3" s="234"/>
    </row>
    <row r="4" spans="1:16" ht="20.25">
      <c r="A4" s="230"/>
      <c r="B4" s="230"/>
      <c r="C4" s="231"/>
      <c r="D4" s="237"/>
      <c r="E4" s="237"/>
      <c r="F4" s="232"/>
      <c r="G4" s="232"/>
      <c r="H4" s="232"/>
      <c r="I4" s="238"/>
      <c r="J4" s="239"/>
      <c r="K4" s="234"/>
      <c r="L4" s="235"/>
      <c r="M4" s="234"/>
      <c r="N4" s="234"/>
      <c r="O4" s="239" t="s">
        <v>1</v>
      </c>
      <c r="P4" s="234"/>
    </row>
    <row r="5" spans="1:16" ht="20.25">
      <c r="A5" s="230"/>
      <c r="B5" s="230"/>
      <c r="C5" s="231"/>
      <c r="D5" s="237"/>
      <c r="E5" s="237"/>
      <c r="F5" s="232"/>
      <c r="G5" s="232"/>
      <c r="H5" s="232"/>
      <c r="I5" s="238"/>
      <c r="J5" s="239"/>
      <c r="K5" s="234"/>
      <c r="L5" s="235"/>
      <c r="M5" s="234"/>
      <c r="N5" s="234"/>
      <c r="O5" s="239" t="s">
        <v>2</v>
      </c>
      <c r="P5" s="234"/>
    </row>
    <row r="6" spans="1:16" s="174" customFormat="1" ht="20.25">
      <c r="A6" s="230"/>
      <c r="B6" s="230"/>
      <c r="C6" s="231"/>
      <c r="D6" s="230"/>
      <c r="E6" s="230"/>
      <c r="F6" s="232"/>
      <c r="G6" s="232"/>
      <c r="H6" s="232"/>
      <c r="I6" s="240"/>
      <c r="J6" s="237"/>
      <c r="K6" s="230"/>
      <c r="L6" s="241"/>
      <c r="M6" s="230"/>
      <c r="N6" s="230"/>
      <c r="O6" s="242" t="s">
        <v>492</v>
      </c>
      <c r="P6" s="230"/>
    </row>
    <row r="7" spans="1:16" s="174" customFormat="1" ht="20.25">
      <c r="A7" s="230"/>
      <c r="B7" s="230"/>
      <c r="C7" s="231"/>
      <c r="D7" s="230"/>
      <c r="E7" s="230"/>
      <c r="F7" s="232"/>
      <c r="G7" s="232"/>
      <c r="H7" s="232"/>
      <c r="I7" s="240"/>
      <c r="J7" s="237"/>
      <c r="K7" s="230"/>
      <c r="L7" s="241"/>
      <c r="M7" s="230"/>
      <c r="N7" s="230"/>
      <c r="O7" s="242" t="s">
        <v>493</v>
      </c>
      <c r="P7" s="230"/>
    </row>
    <row r="8" spans="1:16" s="174" customFormat="1" ht="20.25">
      <c r="A8" s="692" t="s">
        <v>597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</row>
    <row r="9" spans="1:16" s="174" customFormat="1" ht="18.75">
      <c r="A9" s="693" t="s">
        <v>4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</row>
    <row r="10" spans="1:16" s="179" customFormat="1" ht="18.75">
      <c r="A10" s="175" t="s">
        <v>495</v>
      </c>
      <c r="B10" s="175"/>
      <c r="C10" s="176"/>
      <c r="D10" s="175"/>
      <c r="E10" s="175"/>
      <c r="F10" s="177"/>
      <c r="G10" s="177"/>
      <c r="H10" s="177"/>
      <c r="I10" s="178"/>
      <c r="L10" s="180"/>
      <c r="P10" s="181"/>
    </row>
    <row r="11" spans="1:12" s="179" customFormat="1" ht="18.75">
      <c r="A11" s="175"/>
      <c r="B11" s="175"/>
      <c r="C11" s="176"/>
      <c r="D11" s="175"/>
      <c r="E11" s="175"/>
      <c r="F11" s="177"/>
      <c r="G11" s="177"/>
      <c r="H11" s="177"/>
      <c r="I11" s="178"/>
      <c r="L11" s="180"/>
    </row>
    <row r="12" spans="1:12" s="179" customFormat="1" ht="18.75">
      <c r="A12" s="175" t="s">
        <v>5</v>
      </c>
      <c r="B12" s="175"/>
      <c r="C12" s="176" t="s">
        <v>6</v>
      </c>
      <c r="D12" s="175"/>
      <c r="E12" s="179" t="s">
        <v>140</v>
      </c>
      <c r="L12" s="689" t="s">
        <v>598</v>
      </c>
    </row>
    <row r="13" spans="1:12" s="179" customFormat="1" ht="18.75">
      <c r="A13" s="183"/>
      <c r="B13" s="183"/>
      <c r="C13" s="176"/>
      <c r="E13" s="179" t="s">
        <v>1</v>
      </c>
      <c r="F13" s="177"/>
      <c r="G13" s="177"/>
      <c r="H13" s="177"/>
      <c r="I13" s="184"/>
      <c r="J13" s="185"/>
      <c r="L13" s="689"/>
    </row>
    <row r="14" spans="1:10" s="179" customFormat="1" ht="18.75">
      <c r="A14" s="183"/>
      <c r="B14" s="183"/>
      <c r="C14" s="176"/>
      <c r="F14" s="177"/>
      <c r="G14" s="177"/>
      <c r="H14" s="177"/>
      <c r="I14" s="184"/>
      <c r="J14" s="185"/>
    </row>
    <row r="15" spans="1:12" s="179" customFormat="1" ht="18.75">
      <c r="A15" s="183"/>
      <c r="B15" s="183"/>
      <c r="C15" s="176" t="s">
        <v>8</v>
      </c>
      <c r="E15" s="175" t="s">
        <v>7</v>
      </c>
      <c r="F15" s="177"/>
      <c r="G15" s="177"/>
      <c r="H15" s="177"/>
      <c r="I15" s="178"/>
      <c r="J15" s="185"/>
      <c r="L15" s="179" t="s">
        <v>599</v>
      </c>
    </row>
    <row r="16" spans="1:10" s="179" customFormat="1" ht="18.75">
      <c r="A16" s="183"/>
      <c r="B16" s="183"/>
      <c r="C16" s="176"/>
      <c r="F16" s="177"/>
      <c r="G16" s="177"/>
      <c r="H16" s="177"/>
      <c r="I16" s="184"/>
      <c r="J16" s="185"/>
    </row>
    <row r="17" spans="5:12" s="179" customFormat="1" ht="18.75">
      <c r="E17" s="179" t="s">
        <v>589</v>
      </c>
      <c r="F17" s="177"/>
      <c r="G17" s="177"/>
      <c r="H17" s="177"/>
      <c r="I17" s="184"/>
      <c r="J17" s="185"/>
      <c r="L17" s="179" t="s">
        <v>594</v>
      </c>
    </row>
    <row r="18" spans="3:10" s="179" customFormat="1" ht="18.75">
      <c r="C18" s="176"/>
      <c r="F18" s="177"/>
      <c r="G18" s="177"/>
      <c r="H18" s="177"/>
      <c r="I18" s="184"/>
      <c r="J18" s="185"/>
    </row>
    <row r="19" spans="3:12" s="179" customFormat="1" ht="18.75">
      <c r="C19" s="176"/>
      <c r="E19" s="179" t="s">
        <v>596</v>
      </c>
      <c r="F19" s="177"/>
      <c r="G19" s="177"/>
      <c r="H19" s="177"/>
      <c r="I19" s="184"/>
      <c r="J19" s="185"/>
      <c r="L19" s="179" t="s">
        <v>595</v>
      </c>
    </row>
    <row r="20" spans="3:10" s="179" customFormat="1" ht="18.75">
      <c r="C20" s="176"/>
      <c r="F20" s="177"/>
      <c r="G20" s="177"/>
      <c r="H20" s="177"/>
      <c r="I20" s="184"/>
      <c r="J20" s="185"/>
    </row>
    <row r="21" spans="3:12" s="179" customFormat="1" ht="18.75">
      <c r="C21" s="176"/>
      <c r="E21" s="179" t="s">
        <v>590</v>
      </c>
      <c r="F21" s="177"/>
      <c r="G21" s="177"/>
      <c r="H21" s="177"/>
      <c r="I21" s="184"/>
      <c r="J21" s="185"/>
      <c r="L21" s="179" t="s">
        <v>591</v>
      </c>
    </row>
    <row r="22" spans="1:10" s="179" customFormat="1" ht="18.75">
      <c r="A22" s="183"/>
      <c r="B22" s="183"/>
      <c r="C22" s="176"/>
      <c r="F22" s="177"/>
      <c r="G22" s="177"/>
      <c r="H22" s="177"/>
      <c r="I22" s="184"/>
      <c r="J22" s="185"/>
    </row>
    <row r="23" spans="1:12" s="179" customFormat="1" ht="18.75">
      <c r="A23" s="183"/>
      <c r="B23" s="183"/>
      <c r="C23" s="176"/>
      <c r="E23" s="179" t="s">
        <v>592</v>
      </c>
      <c r="F23" s="177"/>
      <c r="G23" s="177"/>
      <c r="H23" s="177"/>
      <c r="I23" s="184"/>
      <c r="J23" s="185"/>
      <c r="L23" s="179" t="s">
        <v>593</v>
      </c>
    </row>
    <row r="24" spans="1:10" s="179" customFormat="1" ht="19.5" thickBot="1">
      <c r="A24" s="183"/>
      <c r="B24" s="183"/>
      <c r="C24" s="176"/>
      <c r="F24" s="177"/>
      <c r="G24" s="177"/>
      <c r="H24" s="177"/>
      <c r="I24" s="184"/>
      <c r="J24" s="185"/>
    </row>
    <row r="25" spans="1:16" s="186" customFormat="1" ht="12.75" customHeight="1">
      <c r="A25" s="694" t="s">
        <v>12</v>
      </c>
      <c r="B25" s="696" t="s">
        <v>13</v>
      </c>
      <c r="C25" s="698" t="s">
        <v>14</v>
      </c>
      <c r="D25" s="684" t="s">
        <v>15</v>
      </c>
      <c r="E25" s="684" t="s">
        <v>16</v>
      </c>
      <c r="F25" s="700" t="s">
        <v>142</v>
      </c>
      <c r="G25" s="702" t="s">
        <v>556</v>
      </c>
      <c r="H25" s="702" t="s">
        <v>491</v>
      </c>
      <c r="I25" s="690" t="s">
        <v>17</v>
      </c>
      <c r="J25" s="684" t="s">
        <v>18</v>
      </c>
      <c r="K25" s="684" t="s">
        <v>19</v>
      </c>
      <c r="L25" s="684" t="s">
        <v>20</v>
      </c>
      <c r="M25" s="684" t="s">
        <v>21</v>
      </c>
      <c r="N25" s="684" t="s">
        <v>22</v>
      </c>
      <c r="O25" s="684" t="s">
        <v>23</v>
      </c>
      <c r="P25" s="686" t="s">
        <v>24</v>
      </c>
    </row>
    <row r="26" spans="1:16" s="186" customFormat="1" ht="12.75" customHeight="1">
      <c r="A26" s="695"/>
      <c r="B26" s="697"/>
      <c r="C26" s="699"/>
      <c r="D26" s="685"/>
      <c r="E26" s="685"/>
      <c r="F26" s="701"/>
      <c r="G26" s="703"/>
      <c r="H26" s="703"/>
      <c r="I26" s="691"/>
      <c r="J26" s="685"/>
      <c r="K26" s="685"/>
      <c r="L26" s="685"/>
      <c r="M26" s="685"/>
      <c r="N26" s="685"/>
      <c r="O26" s="685"/>
      <c r="P26" s="687"/>
    </row>
    <row r="27" spans="1:16" s="186" customFormat="1" ht="53.25" customHeight="1">
      <c r="A27" s="695"/>
      <c r="B27" s="697"/>
      <c r="C27" s="699"/>
      <c r="D27" s="685"/>
      <c r="E27" s="685"/>
      <c r="F27" s="701"/>
      <c r="G27" s="704"/>
      <c r="H27" s="704"/>
      <c r="I27" s="691"/>
      <c r="J27" s="685"/>
      <c r="K27" s="685"/>
      <c r="L27" s="685"/>
      <c r="M27" s="685"/>
      <c r="N27" s="685"/>
      <c r="O27" s="685"/>
      <c r="P27" s="687"/>
    </row>
    <row r="28" spans="1:16" s="186" customFormat="1" ht="168.75">
      <c r="A28" s="190">
        <v>1</v>
      </c>
      <c r="B28" s="191" t="s">
        <v>581</v>
      </c>
      <c r="C28" s="192" t="s">
        <v>582</v>
      </c>
      <c r="D28" s="188" t="s">
        <v>31</v>
      </c>
      <c r="E28" s="193">
        <v>5</v>
      </c>
      <c r="F28" s="189"/>
      <c r="G28" s="194">
        <v>181660.6</v>
      </c>
      <c r="H28" s="195">
        <f>G28*E28</f>
        <v>908303</v>
      </c>
      <c r="I28" s="196"/>
      <c r="J28" s="188">
        <v>2005</v>
      </c>
      <c r="K28" s="188" t="s">
        <v>587</v>
      </c>
      <c r="L28" s="187" t="s">
        <v>583</v>
      </c>
      <c r="M28" s="197" t="s">
        <v>588</v>
      </c>
      <c r="N28" s="198" t="s">
        <v>600</v>
      </c>
      <c r="O28" s="198" t="s">
        <v>601</v>
      </c>
      <c r="P28" s="199" t="s">
        <v>464</v>
      </c>
    </row>
    <row r="29" spans="1:16" s="186" customFormat="1" ht="168.75">
      <c r="A29" s="190">
        <v>2</v>
      </c>
      <c r="B29" s="191" t="s">
        <v>584</v>
      </c>
      <c r="C29" s="192" t="s">
        <v>585</v>
      </c>
      <c r="D29" s="188" t="s">
        <v>67</v>
      </c>
      <c r="E29" s="200">
        <v>6.538</v>
      </c>
      <c r="F29" s="189"/>
      <c r="G29" s="194">
        <v>4490</v>
      </c>
      <c r="H29" s="195">
        <f>G29*E29</f>
        <v>29355.620000000003</v>
      </c>
      <c r="I29" s="196"/>
      <c r="J29" s="229">
        <v>2009</v>
      </c>
      <c r="K29" s="188"/>
      <c r="L29" s="187" t="s">
        <v>586</v>
      </c>
      <c r="M29" s="197" t="s">
        <v>588</v>
      </c>
      <c r="N29" s="198" t="s">
        <v>600</v>
      </c>
      <c r="O29" s="198" t="s">
        <v>602</v>
      </c>
      <c r="P29" s="199" t="s">
        <v>26</v>
      </c>
    </row>
    <row r="30" spans="1:16" s="186" customFormat="1" ht="19.5" thickBot="1">
      <c r="A30" s="201"/>
      <c r="B30" s="202"/>
      <c r="C30" s="203" t="s">
        <v>27</v>
      </c>
      <c r="D30" s="204"/>
      <c r="E30" s="204"/>
      <c r="F30" s="205"/>
      <c r="G30" s="206"/>
      <c r="H30" s="207">
        <f>SUM(H28:H29)</f>
        <v>937658.62</v>
      </c>
      <c r="I30" s="208"/>
      <c r="J30" s="209"/>
      <c r="K30" s="209"/>
      <c r="L30" s="209"/>
      <c r="M30" s="209"/>
      <c r="N30" s="209"/>
      <c r="O30" s="209"/>
      <c r="P30" s="210"/>
    </row>
    <row r="31" spans="1:12" s="186" customFormat="1" ht="18.75">
      <c r="A31" s="179"/>
      <c r="B31" s="179"/>
      <c r="C31" s="176"/>
      <c r="D31" s="179"/>
      <c r="E31" s="179"/>
      <c r="F31" s="177"/>
      <c r="G31" s="177"/>
      <c r="H31" s="177"/>
      <c r="I31" s="211"/>
      <c r="L31" s="212"/>
    </row>
    <row r="32" spans="1:16" s="186" customFormat="1" ht="18.75">
      <c r="A32" s="213" t="s">
        <v>28</v>
      </c>
      <c r="B32" s="213"/>
      <c r="C32" s="214"/>
      <c r="D32" s="215"/>
      <c r="E32" s="216"/>
      <c r="F32" s="217"/>
      <c r="G32" s="217"/>
      <c r="H32" s="217"/>
      <c r="I32" s="218"/>
      <c r="J32" s="219"/>
      <c r="K32" s="220"/>
      <c r="L32" s="221"/>
      <c r="M32" s="220"/>
      <c r="N32" s="220"/>
      <c r="O32" s="220"/>
      <c r="P32" s="220"/>
    </row>
    <row r="33" spans="1:16" s="186" customFormat="1" ht="102" customHeight="1">
      <c r="A33" s="688" t="s">
        <v>603</v>
      </c>
      <c r="B33" s="688"/>
      <c r="C33" s="688"/>
      <c r="D33" s="688"/>
      <c r="E33" s="688"/>
      <c r="F33" s="688"/>
      <c r="G33" s="688"/>
      <c r="H33" s="688"/>
      <c r="I33" s="688"/>
      <c r="J33" s="688"/>
      <c r="K33" s="688"/>
      <c r="L33" s="688"/>
      <c r="M33" s="688"/>
      <c r="N33" s="688"/>
      <c r="O33" s="688"/>
      <c r="P33" s="688"/>
    </row>
    <row r="34" spans="1:12" s="186" customFormat="1" ht="18.75">
      <c r="A34" s="179"/>
      <c r="B34" s="179"/>
      <c r="C34" s="176"/>
      <c r="D34" s="179"/>
      <c r="E34" s="179"/>
      <c r="F34" s="177"/>
      <c r="G34" s="177"/>
      <c r="H34" s="177"/>
      <c r="I34" s="179"/>
      <c r="J34" s="179"/>
      <c r="K34" s="179"/>
      <c r="L34" s="222"/>
    </row>
    <row r="35" spans="1:13" s="186" customFormat="1" ht="18.75">
      <c r="A35" s="183" t="s">
        <v>29</v>
      </c>
      <c r="B35" s="185"/>
      <c r="C35" s="182"/>
      <c r="D35" s="185"/>
      <c r="E35" s="175" t="str">
        <f>E15</f>
        <v>Начальник УМТО</v>
      </c>
      <c r="F35" s="177"/>
      <c r="G35" s="178"/>
      <c r="H35" s="179"/>
      <c r="I35" s="223"/>
      <c r="J35" s="185"/>
      <c r="K35" s="185"/>
      <c r="L35" s="179" t="str">
        <f>L15</f>
        <v>Ю. А. Филь</v>
      </c>
      <c r="M35" s="224"/>
    </row>
    <row r="36" spans="1:16" s="186" customFormat="1" ht="18.75">
      <c r="A36" s="185"/>
      <c r="B36" s="185"/>
      <c r="C36" s="182"/>
      <c r="D36" s="185"/>
      <c r="E36" s="179"/>
      <c r="F36" s="177"/>
      <c r="G36" s="184"/>
      <c r="H36" s="179"/>
      <c r="I36" s="223"/>
      <c r="J36" s="185"/>
      <c r="K36" s="185"/>
      <c r="L36" s="179"/>
      <c r="M36" s="224"/>
      <c r="N36" s="224"/>
      <c r="O36" s="224"/>
      <c r="P36" s="224"/>
    </row>
    <row r="37" spans="1:16" s="186" customFormat="1" ht="18.75">
      <c r="A37" s="185"/>
      <c r="B37" s="185"/>
      <c r="C37" s="182"/>
      <c r="D37" s="185"/>
      <c r="E37" s="179" t="str">
        <f>E17</f>
        <v>Начальник ОР УМТО</v>
      </c>
      <c r="F37" s="177"/>
      <c r="G37" s="184"/>
      <c r="H37" s="179"/>
      <c r="I37" s="223"/>
      <c r="J37" s="185"/>
      <c r="K37" s="185"/>
      <c r="L37" s="179" t="str">
        <f>L17</f>
        <v>М. Г. Дёрин</v>
      </c>
      <c r="M37" s="224"/>
      <c r="N37" s="224"/>
      <c r="O37" s="224"/>
      <c r="P37" s="224"/>
    </row>
    <row r="38" spans="1:16" s="186" customFormat="1" ht="18.75">
      <c r="A38" s="185"/>
      <c r="B38" s="185"/>
      <c r="C38" s="182"/>
      <c r="D38" s="185"/>
      <c r="E38" s="179"/>
      <c r="F38" s="177"/>
      <c r="G38" s="184"/>
      <c r="H38" s="179"/>
      <c r="I38" s="223"/>
      <c r="J38" s="185"/>
      <c r="K38" s="185"/>
      <c r="L38" s="179"/>
      <c r="M38" s="224"/>
      <c r="N38" s="224"/>
      <c r="O38" s="224"/>
      <c r="P38" s="224"/>
    </row>
    <row r="39" spans="1:16" s="186" customFormat="1" ht="18.75">
      <c r="A39" s="185"/>
      <c r="B39" s="185"/>
      <c r="C39" s="182"/>
      <c r="D39" s="185"/>
      <c r="E39" s="179" t="str">
        <f>E19</f>
        <v>Ведущий специалист ОПО УМТО</v>
      </c>
      <c r="F39" s="177"/>
      <c r="G39" s="184"/>
      <c r="H39" s="179"/>
      <c r="I39" s="223"/>
      <c r="J39" s="185"/>
      <c r="K39" s="185"/>
      <c r="L39" s="179" t="str">
        <f>L19</f>
        <v>Р. М. Уразбахтин</v>
      </c>
      <c r="M39" s="224"/>
      <c r="N39" s="224"/>
      <c r="O39" s="224"/>
      <c r="P39" s="224"/>
    </row>
    <row r="40" spans="1:16" s="186" customFormat="1" ht="18.75">
      <c r="A40" s="185"/>
      <c r="B40" s="185"/>
      <c r="C40" s="182"/>
      <c r="D40" s="185"/>
      <c r="E40" s="179"/>
      <c r="F40" s="185"/>
      <c r="G40" s="185"/>
      <c r="H40" s="225"/>
      <c r="I40" s="223"/>
      <c r="J40" s="185"/>
      <c r="K40" s="185"/>
      <c r="L40" s="179"/>
      <c r="M40" s="224"/>
      <c r="N40" s="224"/>
      <c r="O40" s="224"/>
      <c r="P40" s="224"/>
    </row>
    <row r="41" spans="1:16" s="186" customFormat="1" ht="18.75">
      <c r="A41" s="185"/>
      <c r="B41" s="185"/>
      <c r="C41" s="182"/>
      <c r="D41" s="185"/>
      <c r="E41" s="179" t="str">
        <f>E21</f>
        <v>Старший специалист ПТО УСЭСиЗБС</v>
      </c>
      <c r="F41" s="185"/>
      <c r="G41" s="185"/>
      <c r="H41" s="225"/>
      <c r="I41" s="223"/>
      <c r="J41" s="185"/>
      <c r="K41" s="185"/>
      <c r="L41" s="179" t="str">
        <f>L21</f>
        <v>С. В. Фёдоров</v>
      </c>
      <c r="M41" s="224"/>
      <c r="N41" s="224"/>
      <c r="O41" s="224"/>
      <c r="P41" s="224"/>
    </row>
    <row r="42" spans="1:16" s="186" customFormat="1" ht="18.75">
      <c r="A42" s="185"/>
      <c r="B42" s="185"/>
      <c r="C42" s="182"/>
      <c r="D42" s="185"/>
      <c r="E42" s="179"/>
      <c r="F42" s="185"/>
      <c r="G42" s="185"/>
      <c r="H42" s="225"/>
      <c r="I42" s="223"/>
      <c r="J42" s="185"/>
      <c r="K42" s="185"/>
      <c r="L42" s="179"/>
      <c r="M42" s="224"/>
      <c r="N42" s="224"/>
      <c r="O42" s="224"/>
      <c r="P42" s="224"/>
    </row>
    <row r="43" spans="1:16" s="186" customFormat="1" ht="18.75">
      <c r="A43" s="185"/>
      <c r="B43" s="185"/>
      <c r="C43" s="182"/>
      <c r="D43" s="185"/>
      <c r="E43" s="179" t="str">
        <f>E23</f>
        <v>Старший специалист ОТиКРС УДНГ</v>
      </c>
      <c r="F43" s="185"/>
      <c r="G43" s="185"/>
      <c r="H43" s="225"/>
      <c r="I43" s="223"/>
      <c r="J43" s="185"/>
      <c r="K43" s="185"/>
      <c r="L43" s="179" t="str">
        <f>L23</f>
        <v>В. С. Рогачев</v>
      </c>
      <c r="M43" s="224"/>
      <c r="N43" s="224"/>
      <c r="O43" s="224"/>
      <c r="P43" s="224"/>
    </row>
    <row r="44" spans="1:16" s="228" customFormat="1" ht="18.75">
      <c r="A44" s="185"/>
      <c r="B44" s="185"/>
      <c r="C44" s="182"/>
      <c r="D44" s="185"/>
      <c r="E44" s="185"/>
      <c r="F44" s="225"/>
      <c r="G44" s="225"/>
      <c r="H44" s="225"/>
      <c r="I44" s="226"/>
      <c r="J44" s="224"/>
      <c r="K44" s="224"/>
      <c r="L44" s="227"/>
      <c r="M44" s="224"/>
      <c r="N44" s="224"/>
      <c r="O44" s="224"/>
      <c r="P44" s="224"/>
    </row>
    <row r="45" spans="1:16" s="228" customFormat="1" ht="18.75">
      <c r="A45" s="185"/>
      <c r="B45" s="185"/>
      <c r="C45" s="182"/>
      <c r="D45" s="185"/>
      <c r="E45" s="185"/>
      <c r="F45" s="225"/>
      <c r="G45" s="225"/>
      <c r="H45" s="225"/>
      <c r="I45" s="226"/>
      <c r="J45" s="224"/>
      <c r="K45" s="224"/>
      <c r="L45" s="227"/>
      <c r="M45" s="224"/>
      <c r="N45" s="224"/>
      <c r="O45" s="224"/>
      <c r="P45" s="224"/>
    </row>
    <row r="46" spans="1:7" s="228" customFormat="1" ht="18.75">
      <c r="A46" s="185"/>
      <c r="B46" s="185"/>
      <c r="C46" s="182"/>
      <c r="D46" s="224"/>
      <c r="E46" s="224"/>
      <c r="F46" s="224"/>
      <c r="G46" s="224"/>
    </row>
    <row r="47" spans="1:16" s="228" customFormat="1" ht="18.75">
      <c r="A47" s="185"/>
      <c r="B47" s="185"/>
      <c r="C47" s="182"/>
      <c r="D47" s="185"/>
      <c r="E47" s="185"/>
      <c r="F47" s="225"/>
      <c r="G47" s="225"/>
      <c r="H47" s="225"/>
      <c r="I47" s="226"/>
      <c r="J47" s="224"/>
      <c r="K47" s="224"/>
      <c r="L47" s="227"/>
      <c r="M47" s="224"/>
      <c r="N47" s="224"/>
      <c r="O47" s="224"/>
      <c r="P47" s="224"/>
    </row>
    <row r="48" spans="1:16" ht="15.75">
      <c r="A48" s="122"/>
      <c r="B48" s="122"/>
      <c r="C48" s="123"/>
      <c r="D48" s="122"/>
      <c r="E48" s="122"/>
      <c r="F48" s="124"/>
      <c r="G48" s="124"/>
      <c r="H48" s="124"/>
      <c r="I48" s="125"/>
      <c r="J48" s="126"/>
      <c r="K48" s="126"/>
      <c r="L48" s="127"/>
      <c r="M48" s="126"/>
      <c r="N48" s="126"/>
      <c r="O48" s="126"/>
      <c r="P48" s="126"/>
    </row>
    <row r="49" spans="1:16" ht="15.75">
      <c r="A49" s="122"/>
      <c r="B49" s="122"/>
      <c r="C49" s="123"/>
      <c r="D49" s="122"/>
      <c r="E49" s="122"/>
      <c r="F49" s="124"/>
      <c r="G49" s="124"/>
      <c r="H49" s="124"/>
      <c r="I49" s="125"/>
      <c r="J49" s="126"/>
      <c r="K49" s="126"/>
      <c r="L49" s="127"/>
      <c r="M49" s="126"/>
      <c r="N49" s="126"/>
      <c r="O49" s="126"/>
      <c r="P49" s="126"/>
    </row>
    <row r="50" spans="1:16" ht="15.75">
      <c r="A50" s="122"/>
      <c r="B50" s="122"/>
      <c r="C50" s="123"/>
      <c r="D50" s="122"/>
      <c r="E50" s="122"/>
      <c r="F50" s="124"/>
      <c r="G50" s="124"/>
      <c r="H50" s="124"/>
      <c r="I50" s="125"/>
      <c r="J50" s="126"/>
      <c r="K50" s="126"/>
      <c r="L50" s="127"/>
      <c r="M50" s="126"/>
      <c r="N50" s="126"/>
      <c r="O50" s="126"/>
      <c r="P50" s="126"/>
    </row>
    <row r="51" spans="1:16" ht="15.75">
      <c r="A51" s="122"/>
      <c r="B51" s="122"/>
      <c r="C51" s="123"/>
      <c r="D51" s="122"/>
      <c r="E51" s="122"/>
      <c r="F51" s="124"/>
      <c r="G51" s="124"/>
      <c r="H51" s="124"/>
      <c r="I51" s="125"/>
      <c r="J51" s="126"/>
      <c r="K51" s="126"/>
      <c r="L51" s="127"/>
      <c r="M51" s="126"/>
      <c r="N51" s="126"/>
      <c r="O51" s="126"/>
      <c r="P51" s="126"/>
    </row>
    <row r="52" spans="1:16" ht="15.75">
      <c r="A52" s="122"/>
      <c r="B52" s="122"/>
      <c r="C52" s="123"/>
      <c r="D52" s="122"/>
      <c r="E52" s="122"/>
      <c r="F52" s="124"/>
      <c r="G52" s="124"/>
      <c r="H52" s="124"/>
      <c r="I52" s="125"/>
      <c r="J52" s="126"/>
      <c r="K52" s="126"/>
      <c r="L52" s="127"/>
      <c r="M52" s="126"/>
      <c r="N52" s="126"/>
      <c r="O52" s="126"/>
      <c r="P52" s="126"/>
    </row>
    <row r="53" spans="1:16" ht="15.75">
      <c r="A53" s="122"/>
      <c r="B53" s="122"/>
      <c r="C53" s="123"/>
      <c r="D53" s="122"/>
      <c r="E53" s="122"/>
      <c r="F53" s="124"/>
      <c r="G53" s="124"/>
      <c r="H53" s="124"/>
      <c r="I53" s="125"/>
      <c r="J53" s="126"/>
      <c r="K53" s="126"/>
      <c r="L53" s="127"/>
      <c r="M53" s="126"/>
      <c r="N53" s="126"/>
      <c r="O53" s="126"/>
      <c r="P53" s="126"/>
    </row>
    <row r="54" spans="1:16" ht="15.75">
      <c r="A54" s="122"/>
      <c r="B54" s="122"/>
      <c r="C54" s="123"/>
      <c r="D54" s="122"/>
      <c r="E54" s="122"/>
      <c r="F54" s="124"/>
      <c r="G54" s="124"/>
      <c r="H54" s="124"/>
      <c r="I54" s="125"/>
      <c r="J54" s="126"/>
      <c r="K54" s="126"/>
      <c r="L54" s="127"/>
      <c r="M54" s="126"/>
      <c r="N54" s="126"/>
      <c r="O54" s="126"/>
      <c r="P54" s="126"/>
    </row>
  </sheetData>
  <sheetProtection/>
  <mergeCells count="20">
    <mergeCell ref="A8:P8"/>
    <mergeCell ref="A9:P9"/>
    <mergeCell ref="A25:A27"/>
    <mergeCell ref="B25:B27"/>
    <mergeCell ref="C25:C27"/>
    <mergeCell ref="D25:D27"/>
    <mergeCell ref="E25:E27"/>
    <mergeCell ref="F25:F27"/>
    <mergeCell ref="G25:G27"/>
    <mergeCell ref="H25:H27"/>
    <mergeCell ref="N25:N27"/>
    <mergeCell ref="O25:O27"/>
    <mergeCell ref="P25:P27"/>
    <mergeCell ref="A33:P33"/>
    <mergeCell ref="L12:L13"/>
    <mergeCell ref="I25:I27"/>
    <mergeCell ref="J25:J27"/>
    <mergeCell ref="K25:K27"/>
    <mergeCell ref="L25:L27"/>
    <mergeCell ref="M25:M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7"/>
  <sheetViews>
    <sheetView view="pageBreakPreview" zoomScale="60" zoomScaleNormal="60" zoomScalePageLayoutView="0" workbookViewId="0" topLeftCell="A16">
      <selection activeCell="F33" sqref="F33"/>
    </sheetView>
  </sheetViews>
  <sheetFormatPr defaultColWidth="9.00390625" defaultRowHeight="12.75"/>
  <cols>
    <col min="1" max="1" width="5.875" style="40" customWidth="1"/>
    <col min="2" max="2" width="36.375" style="40" customWidth="1"/>
    <col min="3" max="3" width="53.625" style="39" customWidth="1"/>
    <col min="4" max="4" width="8.875" style="40" customWidth="1"/>
    <col min="5" max="5" width="20.25390625" style="40" customWidth="1"/>
    <col min="6" max="6" width="21.625" style="57" customWidth="1"/>
    <col min="7" max="7" width="20.375" style="57" customWidth="1"/>
    <col min="8" max="8" width="16.75390625" style="57" customWidth="1"/>
    <col min="9" max="9" width="12.625" style="34" customWidth="1"/>
    <col min="10" max="10" width="23.00390625" style="8" customWidth="1"/>
    <col min="11" max="11" width="16.875" style="8" customWidth="1"/>
    <col min="12" max="12" width="32.75390625" style="44" customWidth="1"/>
    <col min="13" max="13" width="17.00390625" style="8" customWidth="1"/>
    <col min="14" max="14" width="35.125" style="8" customWidth="1"/>
    <col min="15" max="15" width="68.75390625" style="8" customWidth="1"/>
    <col min="16" max="16" width="31.00390625" style="8" customWidth="1"/>
  </cols>
  <sheetData>
    <row r="1" spans="1:16" ht="9" customHeight="1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</row>
    <row r="2" spans="1:16" ht="20.2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M2" s="186"/>
      <c r="N2" s="186"/>
      <c r="O2" s="236" t="s">
        <v>0</v>
      </c>
      <c r="P2" s="186"/>
    </row>
    <row r="3" spans="1:16" ht="20.2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M3" s="186"/>
      <c r="N3" s="186"/>
      <c r="O3" s="234" t="s">
        <v>140</v>
      </c>
      <c r="P3" s="186"/>
    </row>
    <row r="4" spans="1:16" ht="20.25">
      <c r="A4" s="230"/>
      <c r="B4" s="230"/>
      <c r="C4" s="231"/>
      <c r="D4" s="237"/>
      <c r="E4" s="237"/>
      <c r="F4" s="232"/>
      <c r="G4" s="232"/>
      <c r="H4" s="232"/>
      <c r="I4" s="238"/>
      <c r="J4" s="239"/>
      <c r="K4" s="234"/>
      <c r="L4" s="235"/>
      <c r="M4" s="234"/>
      <c r="N4" s="234"/>
      <c r="O4" s="239" t="s">
        <v>1</v>
      </c>
      <c r="P4" s="234"/>
    </row>
    <row r="5" spans="1:16" ht="20.25">
      <c r="A5" s="230"/>
      <c r="B5" s="230"/>
      <c r="C5" s="231"/>
      <c r="D5" s="237"/>
      <c r="E5" s="237"/>
      <c r="F5" s="232"/>
      <c r="G5" s="232"/>
      <c r="H5" s="232"/>
      <c r="I5" s="238"/>
      <c r="J5" s="239"/>
      <c r="K5" s="234"/>
      <c r="L5" s="235"/>
      <c r="M5" s="234"/>
      <c r="N5" s="234"/>
      <c r="O5" s="239" t="s">
        <v>2</v>
      </c>
      <c r="P5" s="234"/>
    </row>
    <row r="6" spans="1:16" ht="20.25">
      <c r="A6" s="230"/>
      <c r="B6" s="230"/>
      <c r="C6" s="231"/>
      <c r="D6" s="230"/>
      <c r="E6" s="230"/>
      <c r="F6" s="232"/>
      <c r="G6" s="232"/>
      <c r="H6" s="232"/>
      <c r="I6" s="240"/>
      <c r="J6" s="237"/>
      <c r="K6" s="230"/>
      <c r="L6" s="241"/>
      <c r="M6" s="230"/>
      <c r="N6" s="230"/>
      <c r="O6" s="242" t="s">
        <v>492</v>
      </c>
      <c r="P6" s="230"/>
    </row>
    <row r="7" spans="1:16" ht="20.25">
      <c r="A7" s="230"/>
      <c r="B7" s="230"/>
      <c r="C7" s="231"/>
      <c r="D7" s="230"/>
      <c r="E7" s="230"/>
      <c r="F7" s="232"/>
      <c r="G7" s="232"/>
      <c r="H7" s="232"/>
      <c r="I7" s="240"/>
      <c r="J7" s="237"/>
      <c r="K7" s="230"/>
      <c r="L7" s="241"/>
      <c r="M7" s="230"/>
      <c r="N7" s="230"/>
      <c r="O7" s="242" t="s">
        <v>493</v>
      </c>
      <c r="P7" s="230"/>
    </row>
    <row r="8" spans="1:16" ht="20.25">
      <c r="A8" s="692" t="s">
        <v>632</v>
      </c>
      <c r="B8" s="692"/>
      <c r="C8" s="692"/>
      <c r="D8" s="692"/>
      <c r="E8" s="692"/>
      <c r="F8" s="692"/>
      <c r="G8" s="692"/>
      <c r="H8" s="692"/>
      <c r="I8" s="692"/>
      <c r="J8" s="692"/>
      <c r="K8" s="692"/>
      <c r="L8" s="692"/>
      <c r="M8" s="692"/>
      <c r="N8" s="692"/>
      <c r="O8" s="692"/>
      <c r="P8" s="692"/>
    </row>
    <row r="9" spans="1:16" ht="20.25">
      <c r="A9" s="706" t="s">
        <v>4</v>
      </c>
      <c r="B9" s="706"/>
      <c r="C9" s="706"/>
      <c r="D9" s="706"/>
      <c r="E9" s="706"/>
      <c r="F9" s="706"/>
      <c r="G9" s="706"/>
      <c r="H9" s="706"/>
      <c r="I9" s="706"/>
      <c r="J9" s="706"/>
      <c r="K9" s="706"/>
      <c r="L9" s="706"/>
      <c r="M9" s="706"/>
      <c r="N9" s="706"/>
      <c r="O9" s="706"/>
      <c r="P9" s="706"/>
    </row>
    <row r="10" spans="1:16" ht="15" customHeight="1">
      <c r="A10" s="237" t="s">
        <v>495</v>
      </c>
      <c r="B10" s="237"/>
      <c r="C10" s="231"/>
      <c r="D10" s="237"/>
      <c r="E10" s="237"/>
      <c r="F10" s="232"/>
      <c r="G10" s="232"/>
      <c r="H10" s="232"/>
      <c r="I10" s="320"/>
      <c r="J10" s="230"/>
      <c r="K10" s="230"/>
      <c r="L10" s="241"/>
      <c r="M10" s="230"/>
      <c r="N10" s="230"/>
      <c r="O10" s="230"/>
      <c r="P10" s="321"/>
    </row>
    <row r="11" spans="1:16" ht="20.25">
      <c r="A11" s="237"/>
      <c r="B11" s="237"/>
      <c r="C11" s="231"/>
      <c r="D11" s="237"/>
      <c r="E11" s="237"/>
      <c r="F11" s="232"/>
      <c r="G11" s="232"/>
      <c r="H11" s="232"/>
      <c r="I11" s="320"/>
      <c r="J11" s="230"/>
      <c r="K11" s="230"/>
      <c r="L11" s="241"/>
      <c r="M11" s="230"/>
      <c r="N11" s="230"/>
      <c r="O11" s="230"/>
      <c r="P11" s="230"/>
    </row>
    <row r="12" spans="1:16" ht="20.25">
      <c r="A12" s="237" t="s">
        <v>5</v>
      </c>
      <c r="B12" s="237"/>
      <c r="C12" s="231" t="s">
        <v>6</v>
      </c>
      <c r="D12" s="237"/>
      <c r="E12" s="237" t="s">
        <v>140</v>
      </c>
      <c r="F12" s="232"/>
      <c r="G12" s="232"/>
      <c r="H12" s="232"/>
      <c r="I12" s="320"/>
      <c r="J12" s="310"/>
      <c r="K12" s="230"/>
      <c r="L12" s="230" t="s">
        <v>598</v>
      </c>
      <c r="M12" s="230"/>
      <c r="N12" s="230"/>
      <c r="O12" s="230"/>
      <c r="P12" s="230"/>
    </row>
    <row r="13" spans="1:16" ht="20.25">
      <c r="A13" s="309"/>
      <c r="B13" s="309"/>
      <c r="C13" s="231"/>
      <c r="D13" s="230"/>
      <c r="E13" s="230" t="s">
        <v>1</v>
      </c>
      <c r="F13" s="232"/>
      <c r="G13" s="232"/>
      <c r="H13" s="232"/>
      <c r="I13" s="240"/>
      <c r="J13" s="310"/>
      <c r="K13" s="230"/>
      <c r="L13" s="230"/>
      <c r="M13" s="230"/>
      <c r="N13" s="230"/>
      <c r="O13" s="230"/>
      <c r="P13" s="230"/>
    </row>
    <row r="14" spans="1:16" ht="20.25">
      <c r="A14" s="309"/>
      <c r="B14" s="309"/>
      <c r="C14" s="231"/>
      <c r="D14" s="230"/>
      <c r="E14" s="230"/>
      <c r="F14" s="232"/>
      <c r="G14" s="232"/>
      <c r="H14" s="232"/>
      <c r="I14" s="240"/>
      <c r="J14" s="310"/>
      <c r="K14" s="230"/>
      <c r="L14" s="230"/>
      <c r="M14" s="230"/>
      <c r="N14" s="230"/>
      <c r="O14" s="230"/>
      <c r="P14" s="230"/>
    </row>
    <row r="15" spans="1:16" ht="20.25">
      <c r="A15" s="230"/>
      <c r="B15" s="230"/>
      <c r="C15" s="231" t="s">
        <v>8</v>
      </c>
      <c r="D15" s="230"/>
      <c r="E15" s="230" t="s">
        <v>7</v>
      </c>
      <c r="L15" s="230" t="s">
        <v>614</v>
      </c>
      <c r="M15" s="230"/>
      <c r="N15" s="230"/>
      <c r="O15" s="230"/>
      <c r="P15" s="230"/>
    </row>
    <row r="16" spans="1:16" ht="20.25">
      <c r="A16" s="230"/>
      <c r="B16" s="230"/>
      <c r="C16" s="231"/>
      <c r="D16" s="230"/>
      <c r="M16" s="230"/>
      <c r="N16" s="230"/>
      <c r="O16" s="230"/>
      <c r="P16" s="230"/>
    </row>
    <row r="17" spans="1:16" ht="20.25">
      <c r="A17" s="230"/>
      <c r="B17" s="230"/>
      <c r="C17" s="231"/>
      <c r="D17" s="230"/>
      <c r="E17" s="230" t="s">
        <v>589</v>
      </c>
      <c r="F17" s="232"/>
      <c r="G17" s="232"/>
      <c r="H17" s="232"/>
      <c r="I17" s="240"/>
      <c r="J17" s="310"/>
      <c r="K17" s="230"/>
      <c r="L17" s="230" t="s">
        <v>594</v>
      </c>
      <c r="M17" s="230"/>
      <c r="N17" s="230"/>
      <c r="O17" s="230"/>
      <c r="P17" s="230"/>
    </row>
    <row r="18" spans="1:16" ht="20.25">
      <c r="A18" s="230"/>
      <c r="B18" s="230"/>
      <c r="C18" s="231"/>
      <c r="D18" s="230"/>
      <c r="E18" s="230"/>
      <c r="F18" s="232"/>
      <c r="G18" s="232"/>
      <c r="H18" s="232"/>
      <c r="I18" s="240"/>
      <c r="J18" s="310"/>
      <c r="K18" s="230"/>
      <c r="L18" s="230"/>
      <c r="M18" s="230"/>
      <c r="N18" s="230"/>
      <c r="O18" s="230"/>
      <c r="P18" s="230"/>
    </row>
    <row r="19" spans="1:16" ht="20.25">
      <c r="A19" s="230"/>
      <c r="B19" s="230"/>
      <c r="C19" s="231"/>
      <c r="D19" s="230"/>
      <c r="E19" s="230" t="s">
        <v>639</v>
      </c>
      <c r="F19" s="232"/>
      <c r="G19" s="232"/>
      <c r="H19" s="232"/>
      <c r="I19" s="240"/>
      <c r="J19" s="310"/>
      <c r="K19" s="230"/>
      <c r="L19" s="230" t="s">
        <v>640</v>
      </c>
      <c r="M19" s="230"/>
      <c r="N19" s="230"/>
      <c r="O19" s="230"/>
      <c r="P19" s="230"/>
    </row>
    <row r="20" spans="1:16" ht="20.25">
      <c r="A20" s="230"/>
      <c r="B20" s="230"/>
      <c r="C20" s="231"/>
      <c r="D20" s="230"/>
      <c r="E20" s="230"/>
      <c r="F20" s="232"/>
      <c r="G20" s="232"/>
      <c r="H20" s="232"/>
      <c r="I20" s="240"/>
      <c r="J20" s="310"/>
      <c r="K20" s="230"/>
      <c r="L20" s="230"/>
      <c r="M20" s="230"/>
      <c r="N20" s="230"/>
      <c r="O20" s="230"/>
      <c r="P20" s="230"/>
    </row>
    <row r="21" spans="1:16" ht="20.25">
      <c r="A21" s="309"/>
      <c r="B21" s="309"/>
      <c r="C21" s="231"/>
      <c r="D21" s="230"/>
      <c r="E21" s="230" t="s">
        <v>615</v>
      </c>
      <c r="F21" s="232"/>
      <c r="G21" s="232"/>
      <c r="H21" s="232"/>
      <c r="I21" s="240"/>
      <c r="J21" s="310"/>
      <c r="K21" s="230"/>
      <c r="L21" s="230" t="s">
        <v>619</v>
      </c>
      <c r="M21" s="230"/>
      <c r="N21" s="230"/>
      <c r="O21" s="230"/>
      <c r="P21" s="230"/>
    </row>
    <row r="22" spans="1:16" ht="20.25">
      <c r="A22" s="309"/>
      <c r="B22" s="309"/>
      <c r="C22" s="231"/>
      <c r="D22" s="230"/>
      <c r="E22" s="230"/>
      <c r="F22" s="232"/>
      <c r="G22" s="232"/>
      <c r="H22" s="232"/>
      <c r="I22" s="240"/>
      <c r="J22" s="310"/>
      <c r="K22" s="230"/>
      <c r="L22" s="230"/>
      <c r="M22" s="230"/>
      <c r="N22" s="230"/>
      <c r="O22" s="230"/>
      <c r="P22" s="230"/>
    </row>
    <row r="23" spans="1:16" ht="20.25">
      <c r="A23" s="309"/>
      <c r="B23" s="309"/>
      <c r="C23" s="231"/>
      <c r="D23" s="230"/>
      <c r="E23" s="230" t="s">
        <v>508</v>
      </c>
      <c r="F23" s="232"/>
      <c r="G23" s="232"/>
      <c r="H23" s="232"/>
      <c r="I23" s="240"/>
      <c r="J23" s="310"/>
      <c r="K23" s="230"/>
      <c r="L23" s="230" t="s">
        <v>339</v>
      </c>
      <c r="M23" s="230"/>
      <c r="N23" s="230"/>
      <c r="O23" s="230"/>
      <c r="P23" s="230"/>
    </row>
    <row r="24" spans="1:16" ht="20.25">
      <c r="A24" s="309"/>
      <c r="B24" s="309"/>
      <c r="C24" s="231"/>
      <c r="D24" s="230"/>
      <c r="E24" s="230"/>
      <c r="F24" s="232"/>
      <c r="G24" s="232"/>
      <c r="H24" s="232"/>
      <c r="I24" s="240"/>
      <c r="J24" s="310"/>
      <c r="K24" s="230"/>
      <c r="L24" s="230"/>
      <c r="M24" s="230"/>
      <c r="N24" s="230"/>
      <c r="O24" s="230"/>
      <c r="P24" s="230"/>
    </row>
    <row r="25" spans="1:16" ht="16.5" thickBot="1">
      <c r="A25" s="128"/>
      <c r="B25" s="128"/>
      <c r="C25" s="129"/>
      <c r="D25" s="128"/>
      <c r="E25" s="128"/>
      <c r="F25" s="130"/>
      <c r="G25" s="130"/>
      <c r="H25" s="130"/>
      <c r="I25" s="243"/>
      <c r="J25" s="128"/>
      <c r="K25" s="128"/>
      <c r="L25" s="244"/>
      <c r="M25" s="128"/>
      <c r="N25" s="128"/>
      <c r="O25" s="128"/>
      <c r="P25" s="128"/>
    </row>
    <row r="26" spans="1:16" ht="15.75" customHeight="1">
      <c r="A26" s="694" t="s">
        <v>12</v>
      </c>
      <c r="B26" s="696" t="s">
        <v>13</v>
      </c>
      <c r="C26" s="698" t="s">
        <v>14</v>
      </c>
      <c r="D26" s="684" t="s">
        <v>15</v>
      </c>
      <c r="E26" s="684" t="s">
        <v>16</v>
      </c>
      <c r="F26" s="702" t="s">
        <v>628</v>
      </c>
      <c r="G26" s="702" t="s">
        <v>491</v>
      </c>
      <c r="H26" s="702" t="s">
        <v>525</v>
      </c>
      <c r="I26" s="690" t="s">
        <v>17</v>
      </c>
      <c r="J26" s="684" t="s">
        <v>18</v>
      </c>
      <c r="K26" s="684" t="s">
        <v>19</v>
      </c>
      <c r="L26" s="684" t="s">
        <v>20</v>
      </c>
      <c r="M26" s="684" t="s">
        <v>21</v>
      </c>
      <c r="N26" s="684" t="s">
        <v>22</v>
      </c>
      <c r="O26" s="684" t="s">
        <v>23</v>
      </c>
      <c r="P26" s="686" t="s">
        <v>24</v>
      </c>
    </row>
    <row r="27" spans="1:16" ht="12.75">
      <c r="A27" s="695"/>
      <c r="B27" s="697"/>
      <c r="C27" s="699"/>
      <c r="D27" s="685"/>
      <c r="E27" s="685"/>
      <c r="F27" s="703"/>
      <c r="G27" s="703"/>
      <c r="H27" s="703"/>
      <c r="I27" s="691"/>
      <c r="J27" s="685"/>
      <c r="K27" s="685"/>
      <c r="L27" s="685"/>
      <c r="M27" s="685"/>
      <c r="N27" s="685"/>
      <c r="O27" s="685"/>
      <c r="P27" s="687"/>
    </row>
    <row r="28" spans="1:16" ht="46.5" customHeight="1">
      <c r="A28" s="695"/>
      <c r="B28" s="697"/>
      <c r="C28" s="699"/>
      <c r="D28" s="685"/>
      <c r="E28" s="685"/>
      <c r="F28" s="704"/>
      <c r="G28" s="704"/>
      <c r="H28" s="704"/>
      <c r="I28" s="691"/>
      <c r="J28" s="685"/>
      <c r="K28" s="685"/>
      <c r="L28" s="685"/>
      <c r="M28" s="685"/>
      <c r="N28" s="685"/>
      <c r="O28" s="685"/>
      <c r="P28" s="687"/>
    </row>
    <row r="29" spans="1:16" ht="71.25" customHeight="1">
      <c r="A29" s="190">
        <v>1</v>
      </c>
      <c r="B29" s="280" t="s">
        <v>645</v>
      </c>
      <c r="C29" s="284" t="s">
        <v>574</v>
      </c>
      <c r="D29" s="188" t="s">
        <v>31</v>
      </c>
      <c r="E29" s="193">
        <v>2</v>
      </c>
      <c r="F29" s="195">
        <v>2429.24</v>
      </c>
      <c r="G29" s="195">
        <v>4858.48</v>
      </c>
      <c r="H29" s="191">
        <v>9003077</v>
      </c>
      <c r="I29" s="196"/>
      <c r="J29" s="282">
        <v>2004</v>
      </c>
      <c r="K29" s="188"/>
      <c r="L29" s="187" t="s">
        <v>565</v>
      </c>
      <c r="M29" s="285" t="s">
        <v>605</v>
      </c>
      <c r="N29" s="187" t="s">
        <v>158</v>
      </c>
      <c r="O29" s="198" t="s">
        <v>638</v>
      </c>
      <c r="P29" s="199" t="s">
        <v>633</v>
      </c>
    </row>
    <row r="30" spans="1:16" ht="59.25" customHeight="1">
      <c r="A30" s="190">
        <v>2</v>
      </c>
      <c r="B30" s="280" t="s">
        <v>646</v>
      </c>
      <c r="C30" s="281" t="s">
        <v>575</v>
      </c>
      <c r="D30" s="188" t="s">
        <v>31</v>
      </c>
      <c r="E30" s="193">
        <v>56</v>
      </c>
      <c r="F30" s="195">
        <v>8730.59</v>
      </c>
      <c r="G30" s="195">
        <v>488913.08</v>
      </c>
      <c r="H30" s="191">
        <v>9003121</v>
      </c>
      <c r="I30" s="196"/>
      <c r="J30" s="188">
        <v>2004</v>
      </c>
      <c r="K30" s="188"/>
      <c r="L30" s="187" t="s">
        <v>566</v>
      </c>
      <c r="M30" s="285" t="s">
        <v>605</v>
      </c>
      <c r="N30" s="187" t="s">
        <v>158</v>
      </c>
      <c r="O30" s="187" t="s">
        <v>637</v>
      </c>
      <c r="P30" s="199" t="s">
        <v>633</v>
      </c>
    </row>
    <row r="31" spans="1:16" ht="56.25" customHeight="1">
      <c r="A31" s="190">
        <v>3</v>
      </c>
      <c r="B31" s="280" t="s">
        <v>647</v>
      </c>
      <c r="C31" s="281" t="s">
        <v>528</v>
      </c>
      <c r="D31" s="188" t="s">
        <v>31</v>
      </c>
      <c r="E31" s="193">
        <v>12</v>
      </c>
      <c r="F31" s="195">
        <v>686.37</v>
      </c>
      <c r="G31" s="195">
        <v>8236.44</v>
      </c>
      <c r="H31" s="191">
        <v>9002973</v>
      </c>
      <c r="I31" s="196"/>
      <c r="J31" s="282">
        <v>2004</v>
      </c>
      <c r="K31" s="188"/>
      <c r="L31" s="187" t="s">
        <v>565</v>
      </c>
      <c r="M31" s="285" t="s">
        <v>605</v>
      </c>
      <c r="N31" s="187" t="s">
        <v>158</v>
      </c>
      <c r="O31" s="187" t="s">
        <v>636</v>
      </c>
      <c r="P31" s="199" t="s">
        <v>634</v>
      </c>
    </row>
    <row r="32" spans="1:16" ht="36" customHeight="1">
      <c r="A32" s="190">
        <v>4</v>
      </c>
      <c r="B32" s="280" t="s">
        <v>537</v>
      </c>
      <c r="C32" s="281" t="s">
        <v>538</v>
      </c>
      <c r="D32" s="188" t="s">
        <v>31</v>
      </c>
      <c r="E32" s="193">
        <v>4</v>
      </c>
      <c r="F32" s="195">
        <v>17601.44</v>
      </c>
      <c r="G32" s="195">
        <v>70405.75</v>
      </c>
      <c r="H32" s="191">
        <v>9003091</v>
      </c>
      <c r="I32" s="196"/>
      <c r="J32" s="286" t="s">
        <v>629</v>
      </c>
      <c r="K32" s="188"/>
      <c r="L32" s="187" t="s">
        <v>566</v>
      </c>
      <c r="M32" s="283" t="s">
        <v>280</v>
      </c>
      <c r="N32" s="187" t="s">
        <v>146</v>
      </c>
      <c r="O32" s="187" t="s">
        <v>612</v>
      </c>
      <c r="P32" s="199" t="s">
        <v>634</v>
      </c>
    </row>
    <row r="33" spans="1:16" ht="36.75" customHeight="1">
      <c r="A33" s="190">
        <v>5</v>
      </c>
      <c r="B33" s="280" t="s">
        <v>540</v>
      </c>
      <c r="C33" s="281" t="s">
        <v>541</v>
      </c>
      <c r="D33" s="188" t="s">
        <v>31</v>
      </c>
      <c r="E33" s="193">
        <v>56</v>
      </c>
      <c r="F33" s="195">
        <v>1210.81</v>
      </c>
      <c r="G33" s="195">
        <v>67805.6</v>
      </c>
      <c r="H33" s="191">
        <v>9003127</v>
      </c>
      <c r="I33" s="196"/>
      <c r="J33" s="188">
        <v>2005</v>
      </c>
      <c r="K33" s="188"/>
      <c r="L33" s="187" t="s">
        <v>566</v>
      </c>
      <c r="M33" s="285" t="s">
        <v>605</v>
      </c>
      <c r="N33" s="187" t="s">
        <v>158</v>
      </c>
      <c r="O33" s="187" t="s">
        <v>610</v>
      </c>
      <c r="P33" s="199" t="s">
        <v>634</v>
      </c>
    </row>
    <row r="34" spans="1:16" ht="33.75" customHeight="1">
      <c r="A34" s="190">
        <v>6</v>
      </c>
      <c r="B34" s="280" t="s">
        <v>542</v>
      </c>
      <c r="C34" s="281" t="s">
        <v>543</v>
      </c>
      <c r="D34" s="188" t="s">
        <v>47</v>
      </c>
      <c r="E34" s="193">
        <v>90</v>
      </c>
      <c r="F34" s="195">
        <v>3850</v>
      </c>
      <c r="G34" s="195">
        <v>346500</v>
      </c>
      <c r="H34" s="191">
        <v>9003219</v>
      </c>
      <c r="I34" s="196"/>
      <c r="J34" s="188">
        <v>2003</v>
      </c>
      <c r="K34" s="188"/>
      <c r="L34" s="187" t="s">
        <v>568</v>
      </c>
      <c r="M34" s="283" t="s">
        <v>280</v>
      </c>
      <c r="N34" s="187" t="s">
        <v>146</v>
      </c>
      <c r="O34" s="187" t="s">
        <v>612</v>
      </c>
      <c r="P34" s="199" t="s">
        <v>634</v>
      </c>
    </row>
    <row r="35" spans="1:16" ht="54" customHeight="1">
      <c r="A35" s="190">
        <v>7</v>
      </c>
      <c r="B35" s="280" t="s">
        <v>548</v>
      </c>
      <c r="C35" s="281" t="s">
        <v>549</v>
      </c>
      <c r="D35" s="188" t="s">
        <v>31</v>
      </c>
      <c r="E35" s="193">
        <v>5</v>
      </c>
      <c r="F35" s="195">
        <v>371</v>
      </c>
      <c r="G35" s="195">
        <v>1855</v>
      </c>
      <c r="H35" s="191">
        <v>1036941</v>
      </c>
      <c r="I35" s="196"/>
      <c r="J35" s="188">
        <v>2003</v>
      </c>
      <c r="K35" s="188"/>
      <c r="L35" s="187" t="s">
        <v>568</v>
      </c>
      <c r="M35" s="283" t="s">
        <v>280</v>
      </c>
      <c r="N35" s="187" t="s">
        <v>146</v>
      </c>
      <c r="O35" s="198" t="s">
        <v>635</v>
      </c>
      <c r="P35" s="199" t="s">
        <v>634</v>
      </c>
    </row>
    <row r="36" spans="1:16" ht="36" customHeight="1">
      <c r="A36" s="190">
        <v>8</v>
      </c>
      <c r="B36" s="280" t="s">
        <v>648</v>
      </c>
      <c r="C36" s="281" t="s">
        <v>577</v>
      </c>
      <c r="D36" s="188" t="s">
        <v>31</v>
      </c>
      <c r="E36" s="193">
        <v>2</v>
      </c>
      <c r="F36" s="195">
        <v>141.3</v>
      </c>
      <c r="G36" s="195">
        <v>282.6</v>
      </c>
      <c r="H36" s="191">
        <v>9002617</v>
      </c>
      <c r="I36" s="196"/>
      <c r="J36" s="282">
        <v>2005</v>
      </c>
      <c r="K36" s="188"/>
      <c r="L36" s="187" t="s">
        <v>565</v>
      </c>
      <c r="M36" s="285" t="s">
        <v>605</v>
      </c>
      <c r="N36" s="187" t="s">
        <v>158</v>
      </c>
      <c r="O36" s="187" t="s">
        <v>610</v>
      </c>
      <c r="P36" s="199" t="s">
        <v>634</v>
      </c>
    </row>
    <row r="37" spans="1:16" ht="36.75" customHeight="1">
      <c r="A37" s="190">
        <v>9</v>
      </c>
      <c r="B37" s="280" t="s">
        <v>649</v>
      </c>
      <c r="C37" s="281" t="s">
        <v>550</v>
      </c>
      <c r="D37" s="188" t="s">
        <v>31</v>
      </c>
      <c r="E37" s="193">
        <v>1</v>
      </c>
      <c r="F37" s="195">
        <v>12452</v>
      </c>
      <c r="G37" s="195">
        <v>12452</v>
      </c>
      <c r="H37" s="191">
        <v>9003129</v>
      </c>
      <c r="I37" s="196"/>
      <c r="J37" s="188">
        <v>2002</v>
      </c>
      <c r="K37" s="188"/>
      <c r="L37" s="187" t="s">
        <v>566</v>
      </c>
      <c r="M37" s="285" t="s">
        <v>605</v>
      </c>
      <c r="N37" s="187" t="s">
        <v>158</v>
      </c>
      <c r="O37" s="187" t="s">
        <v>610</v>
      </c>
      <c r="P37" s="199" t="s">
        <v>634</v>
      </c>
    </row>
    <row r="38" spans="1:16" ht="36" customHeight="1">
      <c r="A38" s="190">
        <v>10</v>
      </c>
      <c r="B38" s="280" t="s">
        <v>551</v>
      </c>
      <c r="C38" s="281" t="s">
        <v>552</v>
      </c>
      <c r="D38" s="188" t="s">
        <v>31</v>
      </c>
      <c r="E38" s="193">
        <v>1</v>
      </c>
      <c r="F38" s="195">
        <v>636090.69</v>
      </c>
      <c r="G38" s="195">
        <v>636090.69</v>
      </c>
      <c r="H38" s="191">
        <v>1025289</v>
      </c>
      <c r="I38" s="196"/>
      <c r="J38" s="188">
        <v>2004</v>
      </c>
      <c r="K38" s="188"/>
      <c r="L38" s="187" t="s">
        <v>566</v>
      </c>
      <c r="M38" s="283" t="s">
        <v>280</v>
      </c>
      <c r="N38" s="187" t="s">
        <v>146</v>
      </c>
      <c r="O38" s="187" t="s">
        <v>610</v>
      </c>
      <c r="P38" s="199" t="s">
        <v>634</v>
      </c>
    </row>
    <row r="39" spans="1:16" ht="57.75" customHeight="1">
      <c r="A39" s="190">
        <v>11</v>
      </c>
      <c r="B39" s="280" t="s">
        <v>650</v>
      </c>
      <c r="C39" s="281" t="s">
        <v>579</v>
      </c>
      <c r="D39" s="188" t="s">
        <v>31</v>
      </c>
      <c r="E39" s="193">
        <v>20</v>
      </c>
      <c r="F39" s="195">
        <v>1279.06</v>
      </c>
      <c r="G39" s="195">
        <v>25581.199999999997</v>
      </c>
      <c r="H39" s="191">
        <v>1230806</v>
      </c>
      <c r="I39" s="196"/>
      <c r="J39" s="188">
        <v>2004</v>
      </c>
      <c r="K39" s="188"/>
      <c r="L39" s="187" t="s">
        <v>565</v>
      </c>
      <c r="M39" s="285" t="s">
        <v>605</v>
      </c>
      <c r="N39" s="187" t="s">
        <v>158</v>
      </c>
      <c r="O39" s="187" t="s">
        <v>609</v>
      </c>
      <c r="P39" s="199" t="s">
        <v>634</v>
      </c>
    </row>
    <row r="40" spans="1:16" ht="58.5" customHeight="1">
      <c r="A40" s="190">
        <v>12</v>
      </c>
      <c r="B40" s="280" t="s">
        <v>651</v>
      </c>
      <c r="C40" s="281" t="s">
        <v>580</v>
      </c>
      <c r="D40" s="188" t="s">
        <v>31</v>
      </c>
      <c r="E40" s="193">
        <v>40</v>
      </c>
      <c r="F40" s="195">
        <v>2086.52</v>
      </c>
      <c r="G40" s="195">
        <v>83460.8</v>
      </c>
      <c r="H40" s="191">
        <v>1230807</v>
      </c>
      <c r="I40" s="196"/>
      <c r="J40" s="282">
        <v>2005</v>
      </c>
      <c r="K40" s="188"/>
      <c r="L40" s="187" t="s">
        <v>565</v>
      </c>
      <c r="M40" s="285" t="s">
        <v>605</v>
      </c>
      <c r="N40" s="187" t="s">
        <v>158</v>
      </c>
      <c r="O40" s="187" t="s">
        <v>609</v>
      </c>
      <c r="P40" s="199" t="s">
        <v>634</v>
      </c>
    </row>
    <row r="41" spans="1:16" ht="44.25" customHeight="1">
      <c r="A41" s="190">
        <v>13</v>
      </c>
      <c r="B41" s="280" t="s">
        <v>555</v>
      </c>
      <c r="C41" s="287" t="s">
        <v>572</v>
      </c>
      <c r="D41" s="188" t="s">
        <v>31</v>
      </c>
      <c r="E41" s="193">
        <v>5</v>
      </c>
      <c r="F41" s="195">
        <v>557.26</v>
      </c>
      <c r="G41" s="195">
        <v>2786.31</v>
      </c>
      <c r="H41" s="191">
        <v>1230857</v>
      </c>
      <c r="I41" s="196"/>
      <c r="J41" s="282">
        <v>2009</v>
      </c>
      <c r="K41" s="188"/>
      <c r="L41" s="187" t="s">
        <v>569</v>
      </c>
      <c r="M41" s="283" t="s">
        <v>605</v>
      </c>
      <c r="N41" s="187" t="s">
        <v>621</v>
      </c>
      <c r="O41" s="187" t="s">
        <v>610</v>
      </c>
      <c r="P41" s="199" t="s">
        <v>633</v>
      </c>
    </row>
    <row r="42" spans="1:16" ht="19.5" thickBot="1">
      <c r="A42" s="201"/>
      <c r="B42" s="202"/>
      <c r="C42" s="203" t="s">
        <v>620</v>
      </c>
      <c r="D42" s="204"/>
      <c r="E42" s="204"/>
      <c r="F42" s="206"/>
      <c r="G42" s="207">
        <v>1749227.95</v>
      </c>
      <c r="H42" s="207"/>
      <c r="I42" s="208"/>
      <c r="J42" s="209"/>
      <c r="K42" s="209"/>
      <c r="L42" s="209"/>
      <c r="M42" s="209"/>
      <c r="N42" s="209"/>
      <c r="O42" s="209"/>
      <c r="P42" s="210"/>
    </row>
    <row r="43" spans="1:16" ht="18.75">
      <c r="A43" s="179"/>
      <c r="B43" s="179"/>
      <c r="C43" s="176"/>
      <c r="D43" s="179"/>
      <c r="E43" s="179"/>
      <c r="F43" s="177"/>
      <c r="G43" s="177"/>
      <c r="H43" s="177"/>
      <c r="I43" s="211"/>
      <c r="J43" s="186"/>
      <c r="K43" s="186"/>
      <c r="L43" s="212"/>
      <c r="M43" s="186"/>
      <c r="N43" s="186"/>
      <c r="O43" s="186"/>
      <c r="P43" s="186"/>
    </row>
    <row r="44" spans="1:16" ht="20.25">
      <c r="A44" s="300" t="s">
        <v>28</v>
      </c>
      <c r="B44" s="300"/>
      <c r="C44" s="301"/>
      <c r="D44" s="302"/>
      <c r="E44" s="303"/>
      <c r="F44" s="304"/>
      <c r="G44" s="304"/>
      <c r="H44" s="304"/>
      <c r="I44" s="305"/>
      <c r="J44" s="306"/>
      <c r="K44" s="307"/>
      <c r="L44" s="308"/>
      <c r="M44" s="307"/>
      <c r="N44" s="307"/>
      <c r="O44" s="307"/>
      <c r="P44" s="307"/>
    </row>
    <row r="45" spans="1:16" ht="67.5" customHeight="1">
      <c r="A45" s="705" t="s">
        <v>652</v>
      </c>
      <c r="B45" s="705"/>
      <c r="C45" s="705"/>
      <c r="D45" s="705"/>
      <c r="E45" s="705"/>
      <c r="F45" s="705"/>
      <c r="G45" s="705"/>
      <c r="H45" s="705"/>
      <c r="I45" s="705"/>
      <c r="J45" s="705"/>
      <c r="K45" s="705"/>
      <c r="L45" s="705"/>
      <c r="M45" s="705"/>
      <c r="N45" s="705"/>
      <c r="O45" s="705"/>
      <c r="P45" s="705"/>
    </row>
    <row r="46" spans="1:16" ht="20.25">
      <c r="A46" s="230"/>
      <c r="B46" s="230"/>
      <c r="C46" s="231"/>
      <c r="D46" s="230"/>
      <c r="E46" s="230"/>
      <c r="F46" s="232"/>
      <c r="G46" s="232"/>
      <c r="H46" s="232"/>
      <c r="I46" s="234"/>
      <c r="J46" s="234"/>
      <c r="K46" s="234"/>
      <c r="L46" s="235"/>
      <c r="M46" s="234"/>
      <c r="N46" s="234"/>
      <c r="O46" s="234"/>
      <c r="P46" s="234"/>
    </row>
    <row r="47" spans="1:16" ht="20.25">
      <c r="A47" s="309" t="s">
        <v>29</v>
      </c>
      <c r="B47" s="310"/>
      <c r="C47" s="311"/>
      <c r="D47" s="310"/>
      <c r="E47" s="237" t="s">
        <v>7</v>
      </c>
      <c r="F47" s="232"/>
      <c r="G47" s="312"/>
      <c r="H47" s="312"/>
      <c r="I47" s="232"/>
      <c r="J47" s="232"/>
      <c r="K47" s="232"/>
      <c r="L47" s="230" t="s">
        <v>614</v>
      </c>
      <c r="M47" s="313"/>
      <c r="N47" s="230"/>
      <c r="O47" s="314"/>
      <c r="P47" s="234"/>
    </row>
    <row r="48" spans="1:16" ht="20.25">
      <c r="A48" s="310"/>
      <c r="B48" s="310"/>
      <c r="C48" s="311"/>
      <c r="D48" s="310"/>
      <c r="E48" s="230"/>
      <c r="F48" s="232"/>
      <c r="G48" s="312"/>
      <c r="H48" s="312"/>
      <c r="I48" s="232"/>
      <c r="J48" s="232"/>
      <c r="K48" s="232"/>
      <c r="L48" s="230"/>
      <c r="M48" s="313"/>
      <c r="N48" s="230"/>
      <c r="O48" s="314"/>
      <c r="P48" s="315"/>
    </row>
    <row r="49" spans="1:16" ht="20.25">
      <c r="A49" s="310"/>
      <c r="B49" s="310"/>
      <c r="C49" s="311"/>
      <c r="D49" s="310"/>
      <c r="E49" s="230" t="s">
        <v>589</v>
      </c>
      <c r="F49" s="232"/>
      <c r="G49" s="312"/>
      <c r="H49" s="312"/>
      <c r="I49" s="232"/>
      <c r="J49" s="232"/>
      <c r="K49" s="232"/>
      <c r="L49" s="230" t="s">
        <v>594</v>
      </c>
      <c r="M49" s="313"/>
      <c r="N49" s="230"/>
      <c r="O49" s="314"/>
      <c r="P49" s="315"/>
    </row>
    <row r="50" spans="1:16" ht="15" customHeight="1">
      <c r="A50" s="310"/>
      <c r="B50" s="310"/>
      <c r="C50" s="311"/>
      <c r="D50" s="310"/>
      <c r="E50" s="230"/>
      <c r="F50" s="232"/>
      <c r="G50" s="312"/>
      <c r="H50" s="312"/>
      <c r="I50" s="232"/>
      <c r="J50" s="232"/>
      <c r="K50" s="232"/>
      <c r="L50" s="230"/>
      <c r="M50" s="313"/>
      <c r="N50" s="230"/>
      <c r="O50" s="314"/>
      <c r="P50" s="315"/>
    </row>
    <row r="51" spans="1:16" ht="20.25">
      <c r="A51" s="310"/>
      <c r="B51" s="310"/>
      <c r="C51" s="311"/>
      <c r="D51" s="310"/>
      <c r="E51" s="230" t="str">
        <f>E19</f>
        <v>Главный специалист отдела энергетики УЭ</v>
      </c>
      <c r="F51" s="232"/>
      <c r="G51" s="312"/>
      <c r="H51" s="312"/>
      <c r="I51" s="232"/>
      <c r="J51" s="232"/>
      <c r="K51" s="232"/>
      <c r="L51" s="230" t="str">
        <f>L19</f>
        <v>А. П. Аристархов</v>
      </c>
      <c r="M51" s="313"/>
      <c r="N51" s="230"/>
      <c r="O51" s="314"/>
      <c r="P51" s="315"/>
    </row>
    <row r="52" spans="1:16" ht="20.25">
      <c r="A52" s="310"/>
      <c r="B52" s="310"/>
      <c r="C52" s="311"/>
      <c r="D52" s="310"/>
      <c r="E52" s="230"/>
      <c r="F52" s="232"/>
      <c r="G52" s="312"/>
      <c r="H52" s="312"/>
      <c r="I52" s="232"/>
      <c r="J52" s="232"/>
      <c r="K52" s="232"/>
      <c r="L52" s="230"/>
      <c r="M52" s="313"/>
      <c r="N52" s="230"/>
      <c r="O52" s="314"/>
      <c r="P52" s="315"/>
    </row>
    <row r="53" spans="1:16" ht="20.25">
      <c r="A53" s="310"/>
      <c r="B53" s="310"/>
      <c r="C53" s="311"/>
      <c r="D53" s="310"/>
      <c r="E53" s="313" t="str">
        <f>E21</f>
        <v>Старший специалист ОКОиМ УКС</v>
      </c>
      <c r="F53" s="313"/>
      <c r="G53" s="230"/>
      <c r="H53" s="230"/>
      <c r="I53" s="313"/>
      <c r="J53" s="313"/>
      <c r="K53" s="316"/>
      <c r="L53" s="230" t="str">
        <f>L21</f>
        <v>О. С. Григорова</v>
      </c>
      <c r="M53" s="314"/>
      <c r="N53" s="315"/>
      <c r="O53" s="315"/>
      <c r="P53" s="315"/>
    </row>
    <row r="54" spans="1:16" ht="20.25">
      <c r="A54" s="310"/>
      <c r="B54" s="310"/>
      <c r="C54" s="311"/>
      <c r="D54" s="310"/>
      <c r="E54" s="313"/>
      <c r="F54" s="313"/>
      <c r="G54" s="230"/>
      <c r="H54" s="230"/>
      <c r="I54" s="313"/>
      <c r="J54" s="313"/>
      <c r="K54" s="316"/>
      <c r="L54" s="230"/>
      <c r="M54" s="314"/>
      <c r="N54" s="315"/>
      <c r="O54" s="315"/>
      <c r="P54" s="315"/>
    </row>
    <row r="55" spans="1:16" ht="20.25">
      <c r="A55" s="310"/>
      <c r="B55" s="310"/>
      <c r="C55" s="311"/>
      <c r="D55" s="310"/>
      <c r="E55" s="313" t="str">
        <f>E23</f>
        <v>Старший специалист ОГМех</v>
      </c>
      <c r="F55" s="313"/>
      <c r="G55" s="230"/>
      <c r="H55" s="230"/>
      <c r="I55" s="313"/>
      <c r="J55" s="313"/>
      <c r="K55" s="316"/>
      <c r="L55" s="230" t="str">
        <f>L23</f>
        <v>О.В. Степанова</v>
      </c>
      <c r="M55" s="314"/>
      <c r="N55" s="315"/>
      <c r="O55" s="315"/>
      <c r="P55" s="315"/>
    </row>
    <row r="56" spans="1:16" ht="20.25">
      <c r="A56" s="313"/>
      <c r="B56" s="313"/>
      <c r="C56" s="317"/>
      <c r="D56" s="313"/>
      <c r="E56" s="313"/>
      <c r="F56" s="316"/>
      <c r="G56" s="316"/>
      <c r="H56" s="316"/>
      <c r="I56" s="318"/>
      <c r="J56" s="313"/>
      <c r="K56" s="313"/>
      <c r="L56" s="319"/>
      <c r="M56" s="315"/>
      <c r="N56" s="315"/>
      <c r="O56" s="315"/>
      <c r="P56" s="315"/>
    </row>
    <row r="57" spans="1:16" ht="18.75">
      <c r="A57" s="185"/>
      <c r="B57" s="185"/>
      <c r="C57" s="182"/>
      <c r="D57" s="185"/>
      <c r="E57" s="185"/>
      <c r="F57" s="225"/>
      <c r="G57" s="225"/>
      <c r="H57" s="225"/>
      <c r="I57" s="226"/>
      <c r="J57" s="224"/>
      <c r="K57" s="224"/>
      <c r="L57" s="227"/>
      <c r="M57" s="224"/>
      <c r="N57" s="224"/>
      <c r="O57" s="224"/>
      <c r="P57" s="224"/>
    </row>
    <row r="58" spans="1:16" ht="18.75">
      <c r="A58" s="185"/>
      <c r="B58" s="185"/>
      <c r="C58" s="182"/>
      <c r="D58" s="185"/>
      <c r="E58" s="185"/>
      <c r="F58" s="225"/>
      <c r="G58" s="225"/>
      <c r="H58" s="225"/>
      <c r="I58" s="226"/>
      <c r="J58" s="224"/>
      <c r="K58" s="224"/>
      <c r="L58" s="227"/>
      <c r="M58" s="224"/>
      <c r="N58" s="224"/>
      <c r="O58" s="224"/>
      <c r="P58" s="224"/>
    </row>
    <row r="59" spans="1:16" ht="18.75">
      <c r="A59" s="185"/>
      <c r="B59" s="185"/>
      <c r="C59" s="182"/>
      <c r="D59" s="185"/>
      <c r="E59" s="185"/>
      <c r="F59" s="225"/>
      <c r="G59" s="225"/>
      <c r="H59" s="225"/>
      <c r="I59" s="226"/>
      <c r="J59" s="224"/>
      <c r="K59" s="224"/>
      <c r="L59" s="227"/>
      <c r="M59" s="224"/>
      <c r="N59" s="224"/>
      <c r="O59" s="224"/>
      <c r="P59" s="224"/>
    </row>
    <row r="60" spans="1:16" ht="18.75">
      <c r="A60" s="185"/>
      <c r="B60" s="185"/>
      <c r="C60" s="182"/>
      <c r="D60" s="185"/>
      <c r="E60" s="185"/>
      <c r="F60" s="225"/>
      <c r="G60" s="225"/>
      <c r="H60" s="225"/>
      <c r="I60" s="226"/>
      <c r="J60" s="224"/>
      <c r="K60" s="224"/>
      <c r="L60" s="227"/>
      <c r="M60" s="224"/>
      <c r="N60" s="224"/>
      <c r="O60" s="224"/>
      <c r="P60" s="224"/>
    </row>
    <row r="61" spans="1:16" ht="18.75">
      <c r="A61" s="185"/>
      <c r="B61" s="185"/>
      <c r="C61" s="182"/>
      <c r="D61" s="185"/>
      <c r="E61" s="185"/>
      <c r="F61" s="225"/>
      <c r="G61" s="225"/>
      <c r="H61" s="225"/>
      <c r="I61" s="226"/>
      <c r="J61" s="224"/>
      <c r="K61" s="224"/>
      <c r="L61" s="227"/>
      <c r="M61" s="224"/>
      <c r="N61" s="224"/>
      <c r="O61" s="224"/>
      <c r="P61" s="224"/>
    </row>
    <row r="62" spans="1:16" ht="18.75">
      <c r="A62" s="185"/>
      <c r="B62" s="185"/>
      <c r="C62" s="182"/>
      <c r="D62" s="185"/>
      <c r="E62" s="185"/>
      <c r="F62" s="225"/>
      <c r="G62" s="225"/>
      <c r="H62" s="225"/>
      <c r="I62" s="226"/>
      <c r="J62" s="224"/>
      <c r="K62" s="224"/>
      <c r="L62" s="227"/>
      <c r="M62" s="224"/>
      <c r="N62" s="224"/>
      <c r="O62" s="224"/>
      <c r="P62" s="224"/>
    </row>
    <row r="63" spans="1:16" ht="18.75">
      <c r="A63" s="185"/>
      <c r="B63" s="185"/>
      <c r="C63" s="182"/>
      <c r="D63" s="185"/>
      <c r="E63" s="185"/>
      <c r="F63" s="225"/>
      <c r="G63" s="225"/>
      <c r="H63" s="225"/>
      <c r="I63" s="226"/>
      <c r="J63" s="224"/>
      <c r="K63" s="224"/>
      <c r="L63" s="227"/>
      <c r="M63" s="224"/>
      <c r="N63" s="224"/>
      <c r="O63" s="224"/>
      <c r="P63" s="224"/>
    </row>
    <row r="64" spans="1:16" ht="15.75">
      <c r="A64" s="122"/>
      <c r="B64" s="122"/>
      <c r="C64" s="123"/>
      <c r="D64" s="122"/>
      <c r="E64" s="122"/>
      <c r="F64" s="124"/>
      <c r="G64" s="124"/>
      <c r="H64" s="124"/>
      <c r="I64" s="125"/>
      <c r="J64" s="126"/>
      <c r="K64" s="126"/>
      <c r="L64" s="127"/>
      <c r="M64" s="126"/>
      <c r="N64" s="126"/>
      <c r="O64" s="126"/>
      <c r="P64" s="126"/>
    </row>
    <row r="65" spans="1:16" ht="15.75">
      <c r="A65" s="122"/>
      <c r="B65" s="122"/>
      <c r="C65" s="123"/>
      <c r="D65" s="122"/>
      <c r="E65" s="122"/>
      <c r="F65" s="124"/>
      <c r="G65" s="124"/>
      <c r="H65" s="124"/>
      <c r="I65" s="125"/>
      <c r="J65" s="126"/>
      <c r="K65" s="126"/>
      <c r="L65" s="127"/>
      <c r="M65" s="126"/>
      <c r="N65" s="126"/>
      <c r="O65" s="126"/>
      <c r="P65" s="126"/>
    </row>
    <row r="66" spans="1:16" ht="15.75">
      <c r="A66" s="122"/>
      <c r="B66" s="122"/>
      <c r="C66" s="123"/>
      <c r="D66" s="122"/>
      <c r="E66" s="122"/>
      <c r="F66" s="124"/>
      <c r="G66" s="124"/>
      <c r="H66" s="124"/>
      <c r="I66" s="125"/>
      <c r="J66" s="126"/>
      <c r="K66" s="126"/>
      <c r="L66" s="127"/>
      <c r="M66" s="126"/>
      <c r="N66" s="126"/>
      <c r="O66" s="126"/>
      <c r="P66" s="126"/>
    </row>
    <row r="67" spans="1:16" ht="15.75">
      <c r="A67" s="122"/>
      <c r="B67" s="122"/>
      <c r="C67" s="123"/>
      <c r="D67" s="122"/>
      <c r="E67" s="122"/>
      <c r="F67" s="124"/>
      <c r="G67" s="124"/>
      <c r="H67" s="124"/>
      <c r="I67" s="125"/>
      <c r="J67" s="126"/>
      <c r="K67" s="126"/>
      <c r="L67" s="127"/>
      <c r="M67" s="126"/>
      <c r="N67" s="126"/>
      <c r="O67" s="126"/>
      <c r="P67" s="126"/>
    </row>
  </sheetData>
  <sheetProtection/>
  <mergeCells count="19">
    <mergeCell ref="A8:P8"/>
    <mergeCell ref="A9:P9"/>
    <mergeCell ref="A26:A28"/>
    <mergeCell ref="B26:B28"/>
    <mergeCell ref="C26:C28"/>
    <mergeCell ref="D26:D28"/>
    <mergeCell ref="E26:E28"/>
    <mergeCell ref="F26:F28"/>
    <mergeCell ref="G26:G28"/>
    <mergeCell ref="N26:N28"/>
    <mergeCell ref="O26:O28"/>
    <mergeCell ref="P26:P28"/>
    <mergeCell ref="A45:P45"/>
    <mergeCell ref="H26:H28"/>
    <mergeCell ref="I26:I28"/>
    <mergeCell ref="J26:J28"/>
    <mergeCell ref="K26:K28"/>
    <mergeCell ref="L26:L28"/>
    <mergeCell ref="M26:M2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1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50"/>
  <sheetViews>
    <sheetView view="pageBreakPreview" zoomScale="60" zoomScalePageLayoutView="0" workbookViewId="0" topLeftCell="A1">
      <selection activeCell="F39" sqref="F39"/>
    </sheetView>
  </sheetViews>
  <sheetFormatPr defaultColWidth="9.00390625" defaultRowHeight="12.75"/>
  <cols>
    <col min="1" max="1" width="5.875" style="40" customWidth="1"/>
    <col min="2" max="2" width="31.00390625" style="40" customWidth="1"/>
    <col min="3" max="3" width="46.00390625" style="39" customWidth="1"/>
    <col min="4" max="4" width="8.875" style="40" customWidth="1"/>
    <col min="5" max="5" width="9.875" style="40" customWidth="1"/>
    <col min="6" max="6" width="21.625" style="57" customWidth="1"/>
    <col min="7" max="7" width="22.75390625" style="57" customWidth="1"/>
    <col min="8" max="8" width="17.125" style="57" hidden="1" customWidth="1"/>
    <col min="9" max="9" width="15.00390625" style="34" customWidth="1"/>
    <col min="10" max="10" width="23.00390625" style="8" customWidth="1"/>
    <col min="11" max="11" width="16.875" style="8" customWidth="1"/>
    <col min="12" max="12" width="33.375" style="44" customWidth="1"/>
    <col min="13" max="13" width="17.00390625" style="8" customWidth="1"/>
    <col min="14" max="14" width="34.875" style="8" customWidth="1"/>
    <col min="15" max="15" width="38.25390625" style="8" customWidth="1"/>
    <col min="16" max="16" width="31.00390625" style="8" customWidth="1"/>
  </cols>
  <sheetData>
    <row r="1" spans="1:18" ht="18.75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  <c r="Q1" s="228"/>
      <c r="R1" s="228"/>
    </row>
    <row r="2" spans="1:18" ht="18.7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M2" s="186"/>
      <c r="N2" s="186"/>
      <c r="O2" s="296" t="s">
        <v>0</v>
      </c>
      <c r="P2" s="186"/>
      <c r="Q2" s="228"/>
      <c r="R2" s="228"/>
    </row>
    <row r="3" spans="1:18" ht="18.7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M3" s="186"/>
      <c r="N3" s="186"/>
      <c r="O3" s="186" t="s">
        <v>140</v>
      </c>
      <c r="P3" s="186"/>
      <c r="Q3" s="228"/>
      <c r="R3" s="228"/>
    </row>
    <row r="4" spans="1:18" ht="18.75">
      <c r="A4" s="179"/>
      <c r="B4" s="179"/>
      <c r="C4" s="176"/>
      <c r="D4" s="175"/>
      <c r="E4" s="175"/>
      <c r="F4" s="177"/>
      <c r="G4" s="177"/>
      <c r="H4" s="177"/>
      <c r="I4" s="297"/>
      <c r="J4" s="298"/>
      <c r="K4" s="186"/>
      <c r="L4" s="212"/>
      <c r="M4" s="186"/>
      <c r="N4" s="186"/>
      <c r="O4" s="298" t="s">
        <v>642</v>
      </c>
      <c r="P4" s="186"/>
      <c r="Q4" s="228"/>
      <c r="R4" s="228"/>
    </row>
    <row r="5" spans="1:18" ht="18.75">
      <c r="A5" s="179"/>
      <c r="B5" s="179"/>
      <c r="C5" s="176"/>
      <c r="D5" s="175"/>
      <c r="E5" s="175"/>
      <c r="F5" s="177"/>
      <c r="G5" s="177"/>
      <c r="H5" s="177"/>
      <c r="I5" s="297"/>
      <c r="J5" s="298"/>
      <c r="K5" s="186"/>
      <c r="L5" s="212"/>
      <c r="M5" s="186"/>
      <c r="N5" s="186"/>
      <c r="O5" s="298" t="s">
        <v>2</v>
      </c>
      <c r="P5" s="186"/>
      <c r="Q5" s="228"/>
      <c r="R5" s="228"/>
    </row>
    <row r="6" spans="1:18" ht="18.75">
      <c r="A6" s="179"/>
      <c r="B6" s="179"/>
      <c r="C6" s="176"/>
      <c r="D6" s="179"/>
      <c r="E6" s="179"/>
      <c r="F6" s="177"/>
      <c r="G6" s="177"/>
      <c r="H6" s="177"/>
      <c r="I6" s="184"/>
      <c r="J6" s="175"/>
      <c r="K6" s="179"/>
      <c r="L6" s="180"/>
      <c r="M6" s="179"/>
      <c r="N6" s="179"/>
      <c r="O6" s="299" t="s">
        <v>643</v>
      </c>
      <c r="P6" s="179"/>
      <c r="Q6" s="228"/>
      <c r="R6" s="228"/>
    </row>
    <row r="7" spans="1:18" ht="18.75">
      <c r="A7" s="179"/>
      <c r="B7" s="179"/>
      <c r="C7" s="176"/>
      <c r="D7" s="179"/>
      <c r="E7" s="179"/>
      <c r="F7" s="177"/>
      <c r="G7" s="177"/>
      <c r="H7" s="177"/>
      <c r="I7" s="184"/>
      <c r="J7" s="175"/>
      <c r="K7" s="179"/>
      <c r="L7" s="180"/>
      <c r="M7" s="179"/>
      <c r="N7" s="179"/>
      <c r="O7" s="299" t="s">
        <v>493</v>
      </c>
      <c r="P7" s="179"/>
      <c r="Q7" s="228"/>
      <c r="R7" s="228"/>
    </row>
    <row r="8" spans="1:18" ht="18.75">
      <c r="A8" s="707" t="s">
        <v>631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  <c r="Q8" s="228"/>
      <c r="R8" s="228"/>
    </row>
    <row r="9" spans="1:18" ht="18.75">
      <c r="A9" s="693" t="s">
        <v>4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  <c r="Q9" s="228"/>
      <c r="R9" s="228"/>
    </row>
    <row r="10" spans="1:18" ht="18.75">
      <c r="A10" s="175" t="s">
        <v>495</v>
      </c>
      <c r="B10" s="175"/>
      <c r="C10" s="176"/>
      <c r="D10" s="175"/>
      <c r="E10" s="175"/>
      <c r="F10" s="177"/>
      <c r="G10" s="177"/>
      <c r="H10" s="177"/>
      <c r="I10" s="178"/>
      <c r="J10" s="179"/>
      <c r="K10" s="179"/>
      <c r="L10" s="180"/>
      <c r="M10" s="179"/>
      <c r="N10" s="179"/>
      <c r="O10" s="179"/>
      <c r="P10" s="181"/>
      <c r="Q10" s="228"/>
      <c r="R10" s="228"/>
    </row>
    <row r="11" spans="1:18" ht="18.75">
      <c r="A11" s="175"/>
      <c r="B11" s="175"/>
      <c r="C11" s="176"/>
      <c r="D11" s="175"/>
      <c r="E11" s="175"/>
      <c r="F11" s="177"/>
      <c r="G11" s="177"/>
      <c r="H11" s="177"/>
      <c r="I11" s="178"/>
      <c r="J11" s="179"/>
      <c r="K11" s="179"/>
      <c r="L11" s="180"/>
      <c r="M11" s="179"/>
      <c r="N11" s="179"/>
      <c r="O11" s="179"/>
      <c r="P11" s="179"/>
      <c r="Q11" s="228"/>
      <c r="R11" s="228"/>
    </row>
    <row r="12" spans="1:18" ht="18.75">
      <c r="A12" s="175" t="s">
        <v>5</v>
      </c>
      <c r="B12" s="175"/>
      <c r="C12" s="176" t="s">
        <v>6</v>
      </c>
      <c r="D12" s="175"/>
      <c r="E12" s="175" t="s">
        <v>504</v>
      </c>
      <c r="F12" s="177"/>
      <c r="G12" s="177"/>
      <c r="H12" s="177"/>
      <c r="I12" s="178"/>
      <c r="J12" s="292"/>
      <c r="K12" s="179"/>
      <c r="L12" s="179" t="s">
        <v>505</v>
      </c>
      <c r="M12" s="179"/>
      <c r="N12" s="179"/>
      <c r="O12" s="179"/>
      <c r="P12" s="179"/>
      <c r="Q12" s="228"/>
      <c r="R12" s="228"/>
    </row>
    <row r="13" spans="1:18" ht="18.75">
      <c r="A13" s="183"/>
      <c r="B13" s="183"/>
      <c r="C13" s="176"/>
      <c r="D13" s="179"/>
      <c r="E13" s="179"/>
      <c r="F13" s="177"/>
      <c r="G13" s="177"/>
      <c r="H13" s="177"/>
      <c r="I13" s="184"/>
      <c r="J13" s="292"/>
      <c r="K13" s="179"/>
      <c r="L13" s="179"/>
      <c r="M13" s="179"/>
      <c r="N13" s="179"/>
      <c r="O13" s="179"/>
      <c r="P13" s="179"/>
      <c r="Q13" s="228"/>
      <c r="R13" s="228"/>
    </row>
    <row r="14" spans="1:16" ht="18.75">
      <c r="A14" s="128"/>
      <c r="B14" s="179"/>
      <c r="C14" s="176" t="s">
        <v>8</v>
      </c>
      <c r="D14" s="179"/>
      <c r="E14" s="179" t="s">
        <v>589</v>
      </c>
      <c r="F14" s="177"/>
      <c r="G14" s="177"/>
      <c r="H14" s="177"/>
      <c r="I14" s="184"/>
      <c r="J14" s="292"/>
      <c r="K14" s="179"/>
      <c r="L14" s="179" t="s">
        <v>594</v>
      </c>
      <c r="M14" s="128"/>
      <c r="N14" s="128"/>
      <c r="O14" s="128"/>
      <c r="P14" s="128"/>
    </row>
    <row r="15" spans="1:16" ht="18.75">
      <c r="A15" s="128"/>
      <c r="B15" s="179"/>
      <c r="C15" s="176"/>
      <c r="D15" s="179"/>
      <c r="E15" s="179"/>
      <c r="F15" s="177"/>
      <c r="G15" s="177"/>
      <c r="H15" s="177"/>
      <c r="I15" s="184"/>
      <c r="J15" s="292"/>
      <c r="K15" s="179"/>
      <c r="L15" s="179"/>
      <c r="M15" s="128"/>
      <c r="N15" s="128"/>
      <c r="O15" s="128"/>
      <c r="P15" s="128"/>
    </row>
    <row r="16" spans="1:16" ht="18.75">
      <c r="A16" s="128"/>
      <c r="B16" s="179"/>
      <c r="C16" s="176"/>
      <c r="D16" s="179"/>
      <c r="E16" s="179" t="s">
        <v>630</v>
      </c>
      <c r="F16" s="177"/>
      <c r="G16" s="177"/>
      <c r="H16" s="177"/>
      <c r="I16" s="184"/>
      <c r="J16" s="292"/>
      <c r="K16" s="179"/>
      <c r="L16" s="179" t="s">
        <v>591</v>
      </c>
      <c r="M16" s="128"/>
      <c r="N16" s="128"/>
      <c r="O16" s="128"/>
      <c r="P16" s="128"/>
    </row>
    <row r="17" spans="1:16" ht="18.75">
      <c r="A17" s="128"/>
      <c r="B17" s="179"/>
      <c r="C17" s="176"/>
      <c r="D17" s="179"/>
      <c r="E17" s="179"/>
      <c r="F17" s="177"/>
      <c r="G17" s="177"/>
      <c r="H17" s="177"/>
      <c r="I17" s="184"/>
      <c r="J17" s="292"/>
      <c r="K17" s="179"/>
      <c r="L17" s="179"/>
      <c r="M17" s="128"/>
      <c r="N17" s="128"/>
      <c r="O17" s="128"/>
      <c r="P17" s="128"/>
    </row>
    <row r="18" spans="1:16" ht="18.75">
      <c r="A18" s="128"/>
      <c r="B18" s="179"/>
      <c r="C18" s="176"/>
      <c r="D18" s="179"/>
      <c r="E18" s="179" t="s">
        <v>641</v>
      </c>
      <c r="F18" s="177"/>
      <c r="G18" s="177"/>
      <c r="H18" s="177"/>
      <c r="I18" s="184"/>
      <c r="J18" s="292"/>
      <c r="K18" s="179"/>
      <c r="L18" s="179" t="s">
        <v>593</v>
      </c>
      <c r="M18" s="128"/>
      <c r="N18" s="128"/>
      <c r="O18" s="128"/>
      <c r="P18" s="128"/>
    </row>
    <row r="19" spans="1:16" ht="19.5" thickBot="1">
      <c r="A19" s="128"/>
      <c r="B19" s="179"/>
      <c r="C19" s="176"/>
      <c r="D19" s="179"/>
      <c r="E19" s="179"/>
      <c r="F19" s="177"/>
      <c r="G19" s="177"/>
      <c r="H19" s="177"/>
      <c r="I19" s="184"/>
      <c r="J19" s="179"/>
      <c r="K19" s="179"/>
      <c r="L19" s="180"/>
      <c r="M19" s="128"/>
      <c r="N19" s="128"/>
      <c r="O19" s="128"/>
      <c r="P19" s="128"/>
    </row>
    <row r="20" spans="1:16" ht="12.75">
      <c r="A20" s="694" t="s">
        <v>12</v>
      </c>
      <c r="B20" s="696" t="s">
        <v>13</v>
      </c>
      <c r="C20" s="698" t="s">
        <v>14</v>
      </c>
      <c r="D20" s="684" t="s">
        <v>15</v>
      </c>
      <c r="E20" s="684" t="s">
        <v>16</v>
      </c>
      <c r="F20" s="702" t="s">
        <v>628</v>
      </c>
      <c r="G20" s="702" t="s">
        <v>491</v>
      </c>
      <c r="H20" s="702" t="s">
        <v>525</v>
      </c>
      <c r="I20" s="690" t="s">
        <v>17</v>
      </c>
      <c r="J20" s="684" t="s">
        <v>18</v>
      </c>
      <c r="K20" s="684" t="s">
        <v>19</v>
      </c>
      <c r="L20" s="684" t="s">
        <v>20</v>
      </c>
      <c r="M20" s="684" t="s">
        <v>21</v>
      </c>
      <c r="N20" s="684" t="s">
        <v>22</v>
      </c>
      <c r="O20" s="684" t="s">
        <v>23</v>
      </c>
      <c r="P20" s="686" t="s">
        <v>24</v>
      </c>
    </row>
    <row r="21" spans="1:16" ht="12.75">
      <c r="A21" s="695"/>
      <c r="B21" s="697"/>
      <c r="C21" s="699"/>
      <c r="D21" s="685"/>
      <c r="E21" s="685"/>
      <c r="F21" s="703"/>
      <c r="G21" s="703"/>
      <c r="H21" s="703"/>
      <c r="I21" s="691"/>
      <c r="J21" s="685"/>
      <c r="K21" s="685"/>
      <c r="L21" s="685"/>
      <c r="M21" s="685"/>
      <c r="N21" s="685"/>
      <c r="O21" s="685"/>
      <c r="P21" s="687"/>
    </row>
    <row r="22" spans="1:16" ht="51.75" customHeight="1">
      <c r="A22" s="695"/>
      <c r="B22" s="697"/>
      <c r="C22" s="699"/>
      <c r="D22" s="685"/>
      <c r="E22" s="685"/>
      <c r="F22" s="704"/>
      <c r="G22" s="704"/>
      <c r="H22" s="704"/>
      <c r="I22" s="691"/>
      <c r="J22" s="685"/>
      <c r="K22" s="685"/>
      <c r="L22" s="685"/>
      <c r="M22" s="685"/>
      <c r="N22" s="685"/>
      <c r="O22" s="685"/>
      <c r="P22" s="687"/>
    </row>
    <row r="23" spans="1:16" ht="112.5">
      <c r="A23" s="190">
        <v>1</v>
      </c>
      <c r="B23" s="280" t="s">
        <v>623</v>
      </c>
      <c r="C23" s="287" t="s">
        <v>622</v>
      </c>
      <c r="D23" s="188" t="s">
        <v>31</v>
      </c>
      <c r="E23" s="193">
        <v>1</v>
      </c>
      <c r="F23" s="290">
        <v>13451586.04</v>
      </c>
      <c r="G23" s="290">
        <v>13451586.04</v>
      </c>
      <c r="H23" s="291">
        <v>1076730</v>
      </c>
      <c r="I23" s="196"/>
      <c r="J23" s="188">
        <v>2008</v>
      </c>
      <c r="K23" s="288"/>
      <c r="L23" s="289" t="s">
        <v>624</v>
      </c>
      <c r="M23" s="283" t="s">
        <v>588</v>
      </c>
      <c r="N23" s="289" t="s">
        <v>627</v>
      </c>
      <c r="O23" s="289" t="s">
        <v>601</v>
      </c>
      <c r="P23" s="199" t="s">
        <v>634</v>
      </c>
    </row>
    <row r="24" spans="1:16" ht="112.5">
      <c r="A24" s="190">
        <v>2</v>
      </c>
      <c r="B24" s="280" t="s">
        <v>626</v>
      </c>
      <c r="C24" s="287" t="s">
        <v>625</v>
      </c>
      <c r="D24" s="188" t="s">
        <v>66</v>
      </c>
      <c r="E24" s="193">
        <v>7</v>
      </c>
      <c r="F24" s="290">
        <v>76853.3</v>
      </c>
      <c r="G24" s="290">
        <f>F24*E24</f>
        <v>537973.1</v>
      </c>
      <c r="H24" s="291">
        <v>1137992</v>
      </c>
      <c r="I24" s="196"/>
      <c r="J24" s="188">
        <v>2008</v>
      </c>
      <c r="K24" s="288"/>
      <c r="L24" s="289" t="s">
        <v>624</v>
      </c>
      <c r="M24" s="283" t="s">
        <v>588</v>
      </c>
      <c r="N24" s="289" t="s">
        <v>627</v>
      </c>
      <c r="O24" s="289" t="s">
        <v>601</v>
      </c>
      <c r="P24" s="199" t="s">
        <v>634</v>
      </c>
    </row>
    <row r="25" spans="1:16" ht="19.5" thickBot="1">
      <c r="A25" s="201"/>
      <c r="B25" s="202"/>
      <c r="C25" s="203" t="s">
        <v>620</v>
      </c>
      <c r="D25" s="204"/>
      <c r="E25" s="204"/>
      <c r="F25" s="206"/>
      <c r="G25" s="207">
        <f>SUM(G23:G24)</f>
        <v>13989559.139999999</v>
      </c>
      <c r="H25" s="207"/>
      <c r="I25" s="208"/>
      <c r="J25" s="209"/>
      <c r="K25" s="209"/>
      <c r="L25" s="209"/>
      <c r="M25" s="209"/>
      <c r="N25" s="209"/>
      <c r="O25" s="209"/>
      <c r="P25" s="210"/>
    </row>
    <row r="26" spans="1:16" ht="15.75">
      <c r="A26" s="128"/>
      <c r="B26" s="128"/>
      <c r="C26" s="129"/>
      <c r="D26" s="128"/>
      <c r="E26" s="128"/>
      <c r="F26" s="130"/>
      <c r="G26" s="130"/>
      <c r="H26" s="130"/>
      <c r="I26" s="131"/>
      <c r="J26" s="132"/>
      <c r="K26" s="132"/>
      <c r="L26" s="133"/>
      <c r="M26" s="132"/>
      <c r="N26" s="132"/>
      <c r="O26" s="132"/>
      <c r="P26" s="132"/>
    </row>
    <row r="27" spans="1:16" ht="18.75">
      <c r="A27" s="213" t="s">
        <v>28</v>
      </c>
      <c r="B27" s="213"/>
      <c r="C27" s="214"/>
      <c r="D27" s="215"/>
      <c r="E27" s="216"/>
      <c r="F27" s="217"/>
      <c r="G27" s="217"/>
      <c r="H27" s="217"/>
      <c r="I27" s="218"/>
      <c r="J27" s="219"/>
      <c r="K27" s="220"/>
      <c r="L27" s="221"/>
      <c r="M27" s="220"/>
      <c r="N27" s="220"/>
      <c r="O27" s="220"/>
      <c r="P27" s="220"/>
    </row>
    <row r="28" spans="1:16" ht="66" customHeight="1">
      <c r="A28" s="688" t="s">
        <v>644</v>
      </c>
      <c r="B28" s="688"/>
      <c r="C28" s="688"/>
      <c r="D28" s="688"/>
      <c r="E28" s="688"/>
      <c r="F28" s="688"/>
      <c r="G28" s="688"/>
      <c r="H28" s="688"/>
      <c r="I28" s="688"/>
      <c r="J28" s="688"/>
      <c r="K28" s="688"/>
      <c r="L28" s="688"/>
      <c r="M28" s="688"/>
      <c r="N28" s="688"/>
      <c r="O28" s="688"/>
      <c r="P28" s="688"/>
    </row>
    <row r="29" spans="1:16" ht="18.75">
      <c r="A29" s="179"/>
      <c r="B29" s="179"/>
      <c r="C29" s="176"/>
      <c r="D29" s="179"/>
      <c r="E29" s="179"/>
      <c r="F29" s="177"/>
      <c r="G29" s="177"/>
      <c r="H29" s="177"/>
      <c r="I29" s="186"/>
      <c r="J29" s="186"/>
      <c r="K29" s="186"/>
      <c r="L29" s="212"/>
      <c r="M29" s="186"/>
      <c r="N29" s="186"/>
      <c r="O29" s="186"/>
      <c r="P29" s="186"/>
    </row>
    <row r="30" spans="1:16" ht="18.75">
      <c r="A30" s="183" t="s">
        <v>29</v>
      </c>
      <c r="B30" s="292"/>
      <c r="C30" s="293"/>
      <c r="D30" s="292"/>
      <c r="E30" s="175" t="s">
        <v>7</v>
      </c>
      <c r="F30" s="177"/>
      <c r="G30" s="294"/>
      <c r="H30" s="294"/>
      <c r="I30" s="177"/>
      <c r="J30" s="177"/>
      <c r="K30" s="177"/>
      <c r="L30" s="179" t="s">
        <v>614</v>
      </c>
      <c r="M30" s="185"/>
      <c r="N30" s="179"/>
      <c r="O30" s="295"/>
      <c r="P30" s="186"/>
    </row>
    <row r="31" spans="1:16" ht="18.75">
      <c r="A31" s="292"/>
      <c r="B31" s="292"/>
      <c r="C31" s="293"/>
      <c r="D31" s="292"/>
      <c r="E31" s="179"/>
      <c r="F31" s="177"/>
      <c r="G31" s="294"/>
      <c r="H31" s="294"/>
      <c r="I31" s="177"/>
      <c r="J31" s="177"/>
      <c r="K31" s="177"/>
      <c r="L31" s="179"/>
      <c r="M31" s="185"/>
      <c r="N31" s="179"/>
      <c r="O31" s="295"/>
      <c r="P31" s="224"/>
    </row>
    <row r="32" spans="1:16" ht="18.75">
      <c r="A32" s="292"/>
      <c r="B32" s="292"/>
      <c r="C32" s="293"/>
      <c r="D32" s="292"/>
      <c r="E32" s="179" t="s">
        <v>589</v>
      </c>
      <c r="F32" s="177"/>
      <c r="G32" s="294"/>
      <c r="H32" s="294"/>
      <c r="I32" s="177"/>
      <c r="J32" s="177"/>
      <c r="K32" s="177"/>
      <c r="L32" s="179" t="s">
        <v>594</v>
      </c>
      <c r="M32" s="185"/>
      <c r="N32" s="179"/>
      <c r="O32" s="295"/>
      <c r="P32" s="224"/>
    </row>
    <row r="33" spans="1:16" ht="18.75">
      <c r="A33" s="292"/>
      <c r="B33" s="292"/>
      <c r="C33" s="293"/>
      <c r="D33" s="292"/>
      <c r="E33" s="179"/>
      <c r="F33" s="177"/>
      <c r="G33" s="294"/>
      <c r="H33" s="294"/>
      <c r="I33" s="177"/>
      <c r="J33" s="177"/>
      <c r="K33" s="177"/>
      <c r="L33" s="179"/>
      <c r="M33" s="185"/>
      <c r="N33" s="179"/>
      <c r="O33" s="295"/>
      <c r="P33" s="224"/>
    </row>
    <row r="34" spans="1:16" ht="18.75">
      <c r="A34" s="292"/>
      <c r="B34" s="292"/>
      <c r="C34" s="293"/>
      <c r="D34" s="292"/>
      <c r="E34" s="179" t="s">
        <v>630</v>
      </c>
      <c r="F34" s="177"/>
      <c r="G34" s="294"/>
      <c r="H34" s="294"/>
      <c r="I34" s="177"/>
      <c r="J34" s="177"/>
      <c r="K34" s="177"/>
      <c r="L34" s="179" t="s">
        <v>591</v>
      </c>
      <c r="M34" s="185"/>
      <c r="N34" s="179"/>
      <c r="O34" s="295"/>
      <c r="P34" s="224"/>
    </row>
    <row r="35" spans="1:16" ht="18.75">
      <c r="A35" s="292"/>
      <c r="B35" s="292"/>
      <c r="C35" s="293"/>
      <c r="D35" s="292"/>
      <c r="E35" s="185"/>
      <c r="F35" s="185"/>
      <c r="G35" s="179"/>
      <c r="H35" s="179"/>
      <c r="I35" s="185"/>
      <c r="J35" s="185"/>
      <c r="K35" s="225"/>
      <c r="L35" s="179"/>
      <c r="M35" s="295"/>
      <c r="N35" s="224"/>
      <c r="O35" s="224"/>
      <c r="P35" s="224"/>
    </row>
    <row r="36" spans="1:16" ht="18.75">
      <c r="A36" s="292"/>
      <c r="B36" s="292"/>
      <c r="C36" s="293"/>
      <c r="D36" s="292"/>
      <c r="E36" s="185" t="str">
        <f>E18</f>
        <v>Старший специалист ОТиКРС УДНГиГК</v>
      </c>
      <c r="F36" s="185"/>
      <c r="G36" s="179"/>
      <c r="H36" s="179"/>
      <c r="I36" s="185"/>
      <c r="J36" s="185"/>
      <c r="K36" s="225"/>
      <c r="L36" s="179" t="str">
        <f>L18</f>
        <v>В. С. Рогачев</v>
      </c>
      <c r="M36" s="295"/>
      <c r="N36" s="224"/>
      <c r="O36" s="224"/>
      <c r="P36" s="224"/>
    </row>
    <row r="37" spans="5:16" ht="15.75">
      <c r="E37" s="122"/>
      <c r="F37" s="122"/>
      <c r="G37" s="128"/>
      <c r="H37" s="128"/>
      <c r="I37" s="122"/>
      <c r="J37" s="122"/>
      <c r="K37" s="124"/>
      <c r="L37" s="128"/>
      <c r="N37" s="126"/>
      <c r="O37" s="126"/>
      <c r="P37" s="126"/>
    </row>
    <row r="38" spans="5:16" ht="15.75">
      <c r="E38" s="122"/>
      <c r="F38" s="122"/>
      <c r="G38" s="128"/>
      <c r="H38" s="128"/>
      <c r="I38" s="122"/>
      <c r="J38" s="122"/>
      <c r="K38" s="124"/>
      <c r="L38" s="128"/>
      <c r="N38" s="126"/>
      <c r="O38" s="126"/>
      <c r="P38" s="126"/>
    </row>
    <row r="39" spans="1:16" ht="15.75">
      <c r="A39" s="122"/>
      <c r="B39" s="122"/>
      <c r="C39" s="123"/>
      <c r="D39" s="122"/>
      <c r="E39" s="122"/>
      <c r="F39" s="124"/>
      <c r="G39" s="124"/>
      <c r="H39" s="124"/>
      <c r="I39" s="249"/>
      <c r="J39" s="122"/>
      <c r="K39" s="122"/>
      <c r="L39" s="250"/>
      <c r="M39" s="126"/>
      <c r="N39" s="126"/>
      <c r="O39" s="126"/>
      <c r="P39" s="126"/>
    </row>
    <row r="40" spans="1:16" ht="15.75">
      <c r="A40" s="122"/>
      <c r="B40" s="122"/>
      <c r="C40" s="123"/>
      <c r="D40" s="122"/>
      <c r="E40" s="122"/>
      <c r="F40" s="124"/>
      <c r="G40" s="124"/>
      <c r="H40" s="124"/>
      <c r="I40" s="125"/>
      <c r="J40" s="126"/>
      <c r="K40" s="126"/>
      <c r="L40" s="127"/>
      <c r="M40" s="126"/>
      <c r="N40" s="126"/>
      <c r="O40" s="126"/>
      <c r="P40" s="126"/>
    </row>
    <row r="41" spans="1:16" ht="15.75">
      <c r="A41" s="122"/>
      <c r="B41" s="122"/>
      <c r="C41" s="123"/>
      <c r="D41" s="122"/>
      <c r="E41" s="122"/>
      <c r="F41" s="124"/>
      <c r="G41" s="124"/>
      <c r="H41" s="124"/>
      <c r="I41" s="125"/>
      <c r="J41" s="126"/>
      <c r="K41" s="126"/>
      <c r="L41" s="127"/>
      <c r="M41" s="126"/>
      <c r="N41" s="126"/>
      <c r="O41" s="126"/>
      <c r="P41" s="126"/>
    </row>
    <row r="42" spans="1:16" ht="15.75">
      <c r="A42" s="122"/>
      <c r="B42" s="122"/>
      <c r="C42" s="123"/>
      <c r="D42" s="122"/>
      <c r="E42" s="122"/>
      <c r="F42" s="124"/>
      <c r="G42" s="124"/>
      <c r="H42" s="124"/>
      <c r="I42" s="125"/>
      <c r="J42" s="126"/>
      <c r="K42" s="126"/>
      <c r="L42" s="127"/>
      <c r="M42" s="126"/>
      <c r="N42" s="126"/>
      <c r="O42" s="126"/>
      <c r="P42" s="126"/>
    </row>
    <row r="43" spans="1:16" ht="15.75">
      <c r="A43" s="122"/>
      <c r="B43" s="122"/>
      <c r="C43" s="123"/>
      <c r="D43" s="122"/>
      <c r="E43" s="122"/>
      <c r="F43" s="124"/>
      <c r="G43" s="124"/>
      <c r="H43" s="124"/>
      <c r="I43" s="125"/>
      <c r="J43" s="126"/>
      <c r="K43" s="126"/>
      <c r="L43" s="127"/>
      <c r="M43" s="126"/>
      <c r="N43" s="126"/>
      <c r="O43" s="126"/>
      <c r="P43" s="126"/>
    </row>
    <row r="44" spans="1:16" ht="15.75">
      <c r="A44" s="122"/>
      <c r="B44" s="122"/>
      <c r="C44" s="123"/>
      <c r="D44" s="122"/>
      <c r="E44" s="122"/>
      <c r="F44" s="124"/>
      <c r="G44" s="124"/>
      <c r="H44" s="124"/>
      <c r="I44" s="125"/>
      <c r="J44" s="126"/>
      <c r="K44" s="126"/>
      <c r="L44" s="127"/>
      <c r="M44" s="126"/>
      <c r="N44" s="126"/>
      <c r="O44" s="126"/>
      <c r="P44" s="126"/>
    </row>
    <row r="45" spans="1:16" ht="15.75">
      <c r="A45" s="122"/>
      <c r="B45" s="122"/>
      <c r="C45" s="123"/>
      <c r="D45" s="122"/>
      <c r="E45" s="122"/>
      <c r="F45" s="124"/>
      <c r="G45" s="124"/>
      <c r="H45" s="124"/>
      <c r="I45" s="125"/>
      <c r="J45" s="126"/>
      <c r="K45" s="126"/>
      <c r="L45" s="127"/>
      <c r="M45" s="126"/>
      <c r="N45" s="126"/>
      <c r="O45" s="126"/>
      <c r="P45" s="126"/>
    </row>
    <row r="46" spans="1:16" ht="15.75">
      <c r="A46" s="122"/>
      <c r="B46" s="122"/>
      <c r="C46" s="123"/>
      <c r="D46" s="122"/>
      <c r="E46" s="122"/>
      <c r="F46" s="124"/>
      <c r="G46" s="124"/>
      <c r="H46" s="124"/>
      <c r="I46" s="125"/>
      <c r="J46" s="126"/>
      <c r="K46" s="126"/>
      <c r="L46" s="127"/>
      <c r="M46" s="126"/>
      <c r="N46" s="126"/>
      <c r="O46" s="126"/>
      <c r="P46" s="126"/>
    </row>
    <row r="47" spans="1:16" ht="15.75">
      <c r="A47" s="122"/>
      <c r="B47" s="122"/>
      <c r="C47" s="123"/>
      <c r="D47" s="122"/>
      <c r="E47" s="122"/>
      <c r="F47" s="124"/>
      <c r="G47" s="124"/>
      <c r="H47" s="124"/>
      <c r="I47" s="125"/>
      <c r="J47" s="126"/>
      <c r="K47" s="126"/>
      <c r="L47" s="127"/>
      <c r="M47" s="126"/>
      <c r="N47" s="126"/>
      <c r="O47" s="126"/>
      <c r="P47" s="126"/>
    </row>
    <row r="48" spans="1:16" ht="15.75">
      <c r="A48" s="122"/>
      <c r="B48" s="122"/>
      <c r="C48" s="123"/>
      <c r="D48" s="122"/>
      <c r="E48" s="122"/>
      <c r="F48" s="124"/>
      <c r="G48" s="124"/>
      <c r="H48" s="124"/>
      <c r="I48" s="125"/>
      <c r="J48" s="126"/>
      <c r="K48" s="126"/>
      <c r="L48" s="127"/>
      <c r="M48" s="126"/>
      <c r="N48" s="126"/>
      <c r="O48" s="126"/>
      <c r="P48" s="126"/>
    </row>
    <row r="49" spans="1:16" ht="15.75">
      <c r="A49" s="122"/>
      <c r="B49" s="122"/>
      <c r="C49" s="123"/>
      <c r="D49" s="122"/>
      <c r="E49" s="122"/>
      <c r="F49" s="124"/>
      <c r="G49" s="124"/>
      <c r="H49" s="124"/>
      <c r="I49" s="125"/>
      <c r="J49" s="126"/>
      <c r="K49" s="126"/>
      <c r="L49" s="127"/>
      <c r="M49" s="126"/>
      <c r="N49" s="126"/>
      <c r="O49" s="126"/>
      <c r="P49" s="126"/>
    </row>
    <row r="50" spans="1:16" ht="15.75">
      <c r="A50" s="122"/>
      <c r="B50" s="122"/>
      <c r="C50" s="123"/>
      <c r="D50" s="122"/>
      <c r="E50" s="122"/>
      <c r="F50" s="124"/>
      <c r="G50" s="124"/>
      <c r="H50" s="124"/>
      <c r="I50" s="125"/>
      <c r="J50" s="126"/>
      <c r="K50" s="126"/>
      <c r="L50" s="127"/>
      <c r="M50" s="126"/>
      <c r="N50" s="126"/>
      <c r="O50" s="126"/>
      <c r="P50" s="126"/>
    </row>
  </sheetData>
  <sheetProtection/>
  <mergeCells count="19">
    <mergeCell ref="A8:P8"/>
    <mergeCell ref="A9:P9"/>
    <mergeCell ref="A20:A22"/>
    <mergeCell ref="B20:B22"/>
    <mergeCell ref="C20:C22"/>
    <mergeCell ref="D20:D22"/>
    <mergeCell ref="E20:E22"/>
    <mergeCell ref="F20:F22"/>
    <mergeCell ref="G20:G22"/>
    <mergeCell ref="H20:H22"/>
    <mergeCell ref="O20:O22"/>
    <mergeCell ref="P20:P22"/>
    <mergeCell ref="A28:P28"/>
    <mergeCell ref="I20:I22"/>
    <mergeCell ref="J20:J22"/>
    <mergeCell ref="K20:K22"/>
    <mergeCell ref="L20:L22"/>
    <mergeCell ref="M20:M22"/>
    <mergeCell ref="N20:N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3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88"/>
  <sheetViews>
    <sheetView view="pageBreakPreview" zoomScale="60" zoomScaleNormal="70" zoomScalePageLayoutView="0" workbookViewId="0" topLeftCell="A49">
      <selection activeCell="A9" sqref="A9:P9"/>
    </sheetView>
  </sheetViews>
  <sheetFormatPr defaultColWidth="9.00390625" defaultRowHeight="12.75"/>
  <cols>
    <col min="1" max="1" width="5.875" style="40" customWidth="1"/>
    <col min="2" max="2" width="27.25390625" style="40" customWidth="1"/>
    <col min="3" max="3" width="32.00390625" style="39" customWidth="1"/>
    <col min="4" max="4" width="8.875" style="40" customWidth="1"/>
    <col min="5" max="5" width="9.875" style="40" customWidth="1"/>
    <col min="6" max="6" width="21.625" style="57" hidden="1" customWidth="1"/>
    <col min="7" max="7" width="18.375" style="57" customWidth="1"/>
    <col min="8" max="8" width="17.125" style="57" hidden="1" customWidth="1"/>
    <col min="9" max="9" width="15.00390625" style="34" customWidth="1"/>
    <col min="10" max="10" width="23.00390625" style="8" customWidth="1"/>
    <col min="11" max="11" width="16.875" style="8" customWidth="1"/>
    <col min="12" max="12" width="34.00390625" style="44" customWidth="1"/>
    <col min="13" max="13" width="15.25390625" style="8" customWidth="1"/>
    <col min="14" max="14" width="25.25390625" style="8" customWidth="1"/>
    <col min="15" max="15" width="38.25390625" style="8" customWidth="1"/>
    <col min="16" max="16" width="25.375" style="8" customWidth="1"/>
    <col min="17" max="17" width="14.625" style="0" hidden="1" customWidth="1"/>
    <col min="18" max="20" width="9.125" style="0" customWidth="1"/>
  </cols>
  <sheetData>
    <row r="1" spans="1:16" ht="18.75">
      <c r="A1" s="185"/>
      <c r="B1" s="185"/>
      <c r="C1" s="182"/>
      <c r="D1" s="185"/>
      <c r="E1" s="185"/>
      <c r="F1" s="225"/>
      <c r="G1" s="225"/>
      <c r="H1" s="225"/>
      <c r="I1" s="226"/>
      <c r="J1" s="224"/>
      <c r="K1" s="224"/>
      <c r="L1" s="227"/>
      <c r="M1" s="224"/>
      <c r="N1" s="224"/>
      <c r="O1" s="224"/>
      <c r="P1" s="224"/>
    </row>
    <row r="2" spans="1:16" ht="20.25">
      <c r="A2" s="179"/>
      <c r="B2" s="179"/>
      <c r="C2" s="176"/>
      <c r="D2" s="179"/>
      <c r="E2" s="179"/>
      <c r="F2" s="177"/>
      <c r="G2" s="177"/>
      <c r="H2" s="177"/>
      <c r="I2" s="211"/>
      <c r="J2" s="186"/>
      <c r="K2" s="186"/>
      <c r="L2" s="212"/>
      <c r="N2" s="186"/>
      <c r="O2" s="236" t="s">
        <v>0</v>
      </c>
      <c r="P2" s="186"/>
    </row>
    <row r="3" spans="1:16" ht="20.25">
      <c r="A3" s="179"/>
      <c r="B3" s="179"/>
      <c r="C3" s="176"/>
      <c r="D3" s="179"/>
      <c r="E3" s="179"/>
      <c r="F3" s="177"/>
      <c r="G3" s="177"/>
      <c r="H3" s="177"/>
      <c r="I3" s="211"/>
      <c r="J3" s="186"/>
      <c r="K3" s="186"/>
      <c r="L3" s="212"/>
      <c r="N3" s="186"/>
      <c r="O3" s="234" t="s">
        <v>140</v>
      </c>
      <c r="P3" s="186"/>
    </row>
    <row r="4" spans="1:16" ht="20.25">
      <c r="A4" s="179"/>
      <c r="B4" s="179"/>
      <c r="C4" s="176"/>
      <c r="D4" s="175"/>
      <c r="E4" s="175"/>
      <c r="F4" s="177"/>
      <c r="G4" s="177"/>
      <c r="H4" s="177"/>
      <c r="I4" s="297"/>
      <c r="J4" s="298"/>
      <c r="K4" s="186"/>
      <c r="L4" s="212"/>
      <c r="N4" s="186"/>
      <c r="O4" s="239" t="s">
        <v>1</v>
      </c>
      <c r="P4" s="186"/>
    </row>
    <row r="5" spans="1:16" ht="20.25">
      <c r="A5" s="179"/>
      <c r="B5" s="179"/>
      <c r="C5" s="176"/>
      <c r="D5" s="175"/>
      <c r="E5" s="175"/>
      <c r="F5" s="177"/>
      <c r="G5" s="177"/>
      <c r="H5" s="177"/>
      <c r="I5" s="297"/>
      <c r="J5" s="298"/>
      <c r="K5" s="186"/>
      <c r="L5" s="212"/>
      <c r="N5" s="186"/>
      <c r="O5" s="239" t="s">
        <v>2</v>
      </c>
      <c r="P5" s="186"/>
    </row>
    <row r="6" spans="1:16" ht="20.25">
      <c r="A6" s="179"/>
      <c r="B6" s="179"/>
      <c r="C6" s="176"/>
      <c r="D6" s="179"/>
      <c r="E6" s="179"/>
      <c r="F6" s="177"/>
      <c r="G6" s="177"/>
      <c r="H6" s="177"/>
      <c r="I6" s="184"/>
      <c r="J6" s="175"/>
      <c r="K6" s="179"/>
      <c r="L6" s="180"/>
      <c r="N6" s="179"/>
      <c r="O6" s="242" t="s">
        <v>750</v>
      </c>
      <c r="P6" s="179"/>
    </row>
    <row r="7" spans="1:16" ht="20.25">
      <c r="A7" s="179"/>
      <c r="B7" s="179"/>
      <c r="C7" s="176"/>
      <c r="D7" s="179"/>
      <c r="E7" s="179"/>
      <c r="F7" s="177"/>
      <c r="G7" s="177"/>
      <c r="H7" s="177"/>
      <c r="I7" s="184"/>
      <c r="J7" s="175"/>
      <c r="K7" s="179"/>
      <c r="L7" s="180"/>
      <c r="N7" s="179"/>
      <c r="O7" s="242" t="s">
        <v>751</v>
      </c>
      <c r="P7" s="179"/>
    </row>
    <row r="8" spans="1:16" ht="42.75" customHeight="1">
      <c r="A8" s="707" t="s">
        <v>659</v>
      </c>
      <c r="B8" s="707"/>
      <c r="C8" s="707"/>
      <c r="D8" s="707"/>
      <c r="E8" s="707"/>
      <c r="F8" s="707"/>
      <c r="G8" s="707"/>
      <c r="H8" s="707"/>
      <c r="I8" s="707"/>
      <c r="J8" s="707"/>
      <c r="K8" s="707"/>
      <c r="L8" s="707"/>
      <c r="M8" s="707"/>
      <c r="N8" s="707"/>
      <c r="O8" s="707"/>
      <c r="P8" s="707"/>
    </row>
    <row r="9" spans="1:16" ht="26.25" customHeight="1">
      <c r="A9" s="693" t="s">
        <v>4</v>
      </c>
      <c r="B9" s="693"/>
      <c r="C9" s="693"/>
      <c r="D9" s="693"/>
      <c r="E9" s="693"/>
      <c r="F9" s="693"/>
      <c r="G9" s="693"/>
      <c r="H9" s="693"/>
      <c r="I9" s="693"/>
      <c r="J9" s="693"/>
      <c r="K9" s="693"/>
      <c r="L9" s="693"/>
      <c r="M9" s="693"/>
      <c r="N9" s="693"/>
      <c r="O9" s="693"/>
      <c r="P9" s="693"/>
    </row>
    <row r="10" spans="1:16" ht="33" customHeight="1">
      <c r="A10" s="175" t="s">
        <v>745</v>
      </c>
      <c r="B10" s="175"/>
      <c r="C10" s="176"/>
      <c r="D10" s="175"/>
      <c r="E10" s="175"/>
      <c r="F10" s="177"/>
      <c r="G10" s="177"/>
      <c r="H10" s="177"/>
      <c r="I10" s="178"/>
      <c r="J10" s="179"/>
      <c r="K10" s="179"/>
      <c r="L10" s="180"/>
      <c r="M10" s="179"/>
      <c r="N10" s="179"/>
      <c r="O10" s="179"/>
      <c r="P10" s="181"/>
    </row>
    <row r="11" spans="1:16" ht="18.75">
      <c r="A11" s="175"/>
      <c r="B11" s="175"/>
      <c r="C11" s="176"/>
      <c r="D11" s="175"/>
      <c r="E11" s="175"/>
      <c r="F11" s="177"/>
      <c r="G11" s="177"/>
      <c r="H11" s="177"/>
      <c r="I11" s="178"/>
      <c r="J11" s="179"/>
      <c r="K11" s="179"/>
      <c r="L11" s="180"/>
      <c r="M11" s="179"/>
      <c r="N11" s="179"/>
      <c r="O11" s="179"/>
      <c r="P11" s="179"/>
    </row>
    <row r="12" spans="1:16" ht="18.75">
      <c r="A12" s="175" t="s">
        <v>5</v>
      </c>
      <c r="B12" s="175"/>
      <c r="C12" s="176" t="s">
        <v>6</v>
      </c>
      <c r="D12" s="175"/>
      <c r="E12" s="185" t="s">
        <v>486</v>
      </c>
      <c r="F12" s="225"/>
      <c r="G12" s="225"/>
      <c r="H12" s="225"/>
      <c r="I12" s="226"/>
      <c r="J12" s="224"/>
      <c r="K12" s="224"/>
      <c r="L12" s="227" t="s">
        <v>759</v>
      </c>
      <c r="M12" s="179"/>
      <c r="N12" s="179"/>
      <c r="O12" s="179"/>
      <c r="P12" s="179"/>
    </row>
    <row r="13" spans="1:16" ht="18.75">
      <c r="A13" s="183"/>
      <c r="B13" s="183"/>
      <c r="C13" s="176"/>
      <c r="D13" s="179"/>
      <c r="E13" s="179"/>
      <c r="F13" s="177"/>
      <c r="G13" s="177"/>
      <c r="H13" s="177"/>
      <c r="I13" s="184"/>
      <c r="J13" s="185"/>
      <c r="K13" s="179"/>
      <c r="L13" s="179"/>
      <c r="M13" s="179"/>
      <c r="N13" s="179"/>
      <c r="O13" s="179"/>
      <c r="P13" s="179"/>
    </row>
    <row r="14" spans="1:16" ht="18.75">
      <c r="A14" s="179"/>
      <c r="B14" s="179"/>
      <c r="C14" s="176" t="s">
        <v>8</v>
      </c>
      <c r="D14" s="179"/>
      <c r="E14" s="175" t="s">
        <v>760</v>
      </c>
      <c r="F14" s="177"/>
      <c r="G14" s="177"/>
      <c r="H14" s="177"/>
      <c r="I14" s="178"/>
      <c r="J14" s="185"/>
      <c r="K14" s="179"/>
      <c r="L14" s="179" t="s">
        <v>505</v>
      </c>
      <c r="M14" s="128"/>
      <c r="N14" s="128"/>
      <c r="O14" s="128"/>
      <c r="P14" s="128"/>
    </row>
    <row r="15" spans="1:16" ht="18.75">
      <c r="A15" s="179"/>
      <c r="B15" s="179"/>
      <c r="C15" s="176"/>
      <c r="D15" s="179"/>
      <c r="E15" s="179"/>
      <c r="F15" s="177"/>
      <c r="G15" s="177"/>
      <c r="H15" s="177"/>
      <c r="I15" s="184"/>
      <c r="J15" s="185"/>
      <c r="K15" s="179"/>
      <c r="L15" s="179"/>
      <c r="M15" s="128"/>
      <c r="N15" s="128"/>
      <c r="O15" s="128"/>
      <c r="P15" s="128"/>
    </row>
    <row r="16" spans="1:16" ht="18.75">
      <c r="A16" s="179"/>
      <c r="B16" s="179"/>
      <c r="C16" s="176"/>
      <c r="D16" s="179"/>
      <c r="E16" s="179" t="s">
        <v>589</v>
      </c>
      <c r="F16" s="177"/>
      <c r="G16" s="177"/>
      <c r="H16" s="177"/>
      <c r="I16" s="184"/>
      <c r="J16" s="185"/>
      <c r="K16" s="179"/>
      <c r="L16" s="179" t="s">
        <v>594</v>
      </c>
      <c r="M16" s="128"/>
      <c r="N16" s="128"/>
      <c r="O16" s="128"/>
      <c r="P16" s="128"/>
    </row>
    <row r="17" spans="1:16" ht="18.75">
      <c r="A17" s="179"/>
      <c r="B17" s="179"/>
      <c r="C17" s="176"/>
      <c r="D17" s="179"/>
      <c r="E17" s="179"/>
      <c r="F17" s="177"/>
      <c r="G17" s="177"/>
      <c r="H17" s="177"/>
      <c r="I17" s="184"/>
      <c r="J17" s="185"/>
      <c r="K17" s="179"/>
      <c r="L17" s="179"/>
      <c r="M17" s="128"/>
      <c r="N17" s="128"/>
      <c r="O17" s="128"/>
      <c r="P17" s="128"/>
    </row>
    <row r="18" spans="1:16" ht="18.75">
      <c r="A18" s="179"/>
      <c r="B18" s="179"/>
      <c r="C18" s="176"/>
      <c r="D18" s="179"/>
      <c r="E18" s="179" t="s">
        <v>752</v>
      </c>
      <c r="F18" s="177"/>
      <c r="G18" s="177"/>
      <c r="H18" s="177"/>
      <c r="I18" s="184"/>
      <c r="J18" s="185"/>
      <c r="K18" s="179"/>
      <c r="L18" s="179" t="s">
        <v>753</v>
      </c>
      <c r="M18" s="128"/>
      <c r="N18" s="128"/>
      <c r="O18" s="128"/>
      <c r="P18" s="128"/>
    </row>
    <row r="19" spans="1:16" ht="18.75">
      <c r="A19" s="179"/>
      <c r="B19" s="179"/>
      <c r="C19" s="176"/>
      <c r="D19" s="179"/>
      <c r="E19" s="179"/>
      <c r="F19" s="177"/>
      <c r="G19" s="177"/>
      <c r="H19" s="177"/>
      <c r="I19" s="184"/>
      <c r="J19" s="185"/>
      <c r="K19" s="179"/>
      <c r="L19" s="179"/>
      <c r="M19" s="128"/>
      <c r="N19" s="128"/>
      <c r="O19" s="128"/>
      <c r="P19" s="128"/>
    </row>
    <row r="20" spans="1:16" ht="18.75">
      <c r="A20" s="179"/>
      <c r="B20" s="179"/>
      <c r="C20" s="176"/>
      <c r="D20" s="179"/>
      <c r="E20" s="179" t="s">
        <v>754</v>
      </c>
      <c r="F20" s="177"/>
      <c r="G20" s="177"/>
      <c r="H20" s="177"/>
      <c r="I20" s="184"/>
      <c r="J20" s="185"/>
      <c r="K20" s="179"/>
      <c r="L20" s="179" t="s">
        <v>755</v>
      </c>
      <c r="M20" s="128"/>
      <c r="N20" s="128"/>
      <c r="O20" s="128"/>
      <c r="P20" s="128"/>
    </row>
    <row r="21" spans="1:16" ht="18.75">
      <c r="A21" s="179"/>
      <c r="B21" s="179"/>
      <c r="C21" s="176"/>
      <c r="D21" s="179"/>
      <c r="E21" s="179"/>
      <c r="F21" s="177"/>
      <c r="G21" s="177"/>
      <c r="H21" s="177"/>
      <c r="I21" s="184"/>
      <c r="J21" s="185"/>
      <c r="K21" s="179"/>
      <c r="L21" s="179"/>
      <c r="M21" s="128"/>
      <c r="N21" s="128"/>
      <c r="O21" s="128"/>
      <c r="P21" s="128"/>
    </row>
    <row r="22" spans="1:16" ht="18.75">
      <c r="A22" s="179"/>
      <c r="B22" s="179"/>
      <c r="C22" s="176"/>
      <c r="D22" s="179"/>
      <c r="E22" s="179" t="s">
        <v>756</v>
      </c>
      <c r="F22" s="177"/>
      <c r="G22" s="177"/>
      <c r="H22" s="177"/>
      <c r="I22" s="184"/>
      <c r="J22" s="185"/>
      <c r="K22" s="179"/>
      <c r="L22" s="179" t="s">
        <v>757</v>
      </c>
      <c r="M22" s="128"/>
      <c r="N22" s="128"/>
      <c r="O22" s="128"/>
      <c r="P22" s="128"/>
    </row>
    <row r="23" spans="1:16" ht="18.75">
      <c r="A23" s="179"/>
      <c r="B23" s="179"/>
      <c r="C23" s="176"/>
      <c r="D23" s="179"/>
      <c r="E23" s="179"/>
      <c r="F23" s="177"/>
      <c r="G23" s="177"/>
      <c r="H23" s="177"/>
      <c r="I23" s="184"/>
      <c r="J23" s="185"/>
      <c r="K23" s="179"/>
      <c r="L23" s="179"/>
      <c r="M23" s="128"/>
      <c r="N23" s="128"/>
      <c r="O23" s="128"/>
      <c r="P23" s="128"/>
    </row>
    <row r="24" spans="1:16" ht="18.75">
      <c r="A24" s="179"/>
      <c r="B24" s="179"/>
      <c r="C24" s="176"/>
      <c r="D24" s="179"/>
      <c r="E24" s="179" t="s">
        <v>630</v>
      </c>
      <c r="F24" s="177"/>
      <c r="G24" s="177"/>
      <c r="H24" s="177"/>
      <c r="I24" s="184"/>
      <c r="J24" s="185"/>
      <c r="K24" s="179"/>
      <c r="L24" s="179" t="s">
        <v>591</v>
      </c>
      <c r="M24" s="128"/>
      <c r="N24" s="128"/>
      <c r="O24" s="128"/>
      <c r="P24" s="128"/>
    </row>
    <row r="25" spans="1:16" ht="18.75">
      <c r="A25" s="179"/>
      <c r="B25" s="179"/>
      <c r="C25" s="176"/>
      <c r="D25" s="179"/>
      <c r="E25" s="179"/>
      <c r="F25" s="177"/>
      <c r="G25" s="177"/>
      <c r="H25" s="177"/>
      <c r="I25" s="184"/>
      <c r="J25" s="185"/>
      <c r="K25" s="179"/>
      <c r="L25" s="179"/>
      <c r="M25" s="128"/>
      <c r="N25" s="128"/>
      <c r="O25" s="128"/>
      <c r="P25" s="128"/>
    </row>
    <row r="26" spans="1:16" ht="18.75">
      <c r="A26" s="179"/>
      <c r="B26" s="179"/>
      <c r="C26" s="176"/>
      <c r="D26" s="179"/>
      <c r="E26" s="179" t="s">
        <v>508</v>
      </c>
      <c r="F26" s="177"/>
      <c r="G26" s="177"/>
      <c r="H26" s="177"/>
      <c r="I26" s="184"/>
      <c r="J26" s="185"/>
      <c r="K26" s="179"/>
      <c r="L26" s="179" t="s">
        <v>758</v>
      </c>
      <c r="M26" s="128"/>
      <c r="N26" s="128"/>
      <c r="O26" s="128"/>
      <c r="P26" s="128"/>
    </row>
    <row r="27" spans="1:16" ht="18.75">
      <c r="A27" s="179"/>
      <c r="B27" s="179"/>
      <c r="C27" s="176"/>
      <c r="D27" s="179"/>
      <c r="E27" s="179"/>
      <c r="F27" s="177"/>
      <c r="G27" s="177"/>
      <c r="H27" s="177"/>
      <c r="I27" s="184"/>
      <c r="J27" s="179"/>
      <c r="K27" s="179"/>
      <c r="L27" s="180"/>
      <c r="M27" s="128"/>
      <c r="N27" s="128"/>
      <c r="O27" s="128"/>
      <c r="P27" s="128"/>
    </row>
    <row r="28" spans="1:16" s="132" customFormat="1" ht="15.75">
      <c r="A28" s="661" t="s">
        <v>12</v>
      </c>
      <c r="B28" s="661" t="s">
        <v>13</v>
      </c>
      <c r="C28" s="667" t="s">
        <v>14</v>
      </c>
      <c r="D28" s="661" t="s">
        <v>15</v>
      </c>
      <c r="E28" s="661" t="s">
        <v>16</v>
      </c>
      <c r="F28" s="661" t="s">
        <v>628</v>
      </c>
      <c r="G28" s="661" t="s">
        <v>491</v>
      </c>
      <c r="H28" s="661" t="s">
        <v>525</v>
      </c>
      <c r="I28" s="679" t="s">
        <v>17</v>
      </c>
      <c r="J28" s="661" t="s">
        <v>18</v>
      </c>
      <c r="K28" s="661" t="s">
        <v>19</v>
      </c>
      <c r="L28" s="661" t="s">
        <v>20</v>
      </c>
      <c r="M28" s="661" t="s">
        <v>21</v>
      </c>
      <c r="N28" s="661" t="s">
        <v>22</v>
      </c>
      <c r="O28" s="661" t="s">
        <v>23</v>
      </c>
      <c r="P28" s="661" t="s">
        <v>24</v>
      </c>
    </row>
    <row r="29" spans="1:16" s="132" customFormat="1" ht="15.75">
      <c r="A29" s="661"/>
      <c r="B29" s="661"/>
      <c r="C29" s="667"/>
      <c r="D29" s="661"/>
      <c r="E29" s="661"/>
      <c r="F29" s="661"/>
      <c r="G29" s="661"/>
      <c r="H29" s="661"/>
      <c r="I29" s="679"/>
      <c r="J29" s="661"/>
      <c r="K29" s="661"/>
      <c r="L29" s="661"/>
      <c r="M29" s="661"/>
      <c r="N29" s="661"/>
      <c r="O29" s="661"/>
      <c r="P29" s="661"/>
    </row>
    <row r="30" spans="1:16" s="132" customFormat="1" ht="27.75" customHeight="1">
      <c r="A30" s="661"/>
      <c r="B30" s="661"/>
      <c r="C30" s="667"/>
      <c r="D30" s="661"/>
      <c r="E30" s="661"/>
      <c r="F30" s="661"/>
      <c r="G30" s="661"/>
      <c r="H30" s="661"/>
      <c r="I30" s="679"/>
      <c r="J30" s="661"/>
      <c r="K30" s="661"/>
      <c r="L30" s="661"/>
      <c r="M30" s="661"/>
      <c r="N30" s="661"/>
      <c r="O30" s="661"/>
      <c r="P30" s="661"/>
    </row>
    <row r="31" spans="1:17" s="341" customFormat="1" ht="69.75" customHeight="1">
      <c r="A31" s="330">
        <v>1</v>
      </c>
      <c r="B31" s="325" t="s">
        <v>693</v>
      </c>
      <c r="C31" s="326" t="s">
        <v>660</v>
      </c>
      <c r="D31" s="327" t="s">
        <v>47</v>
      </c>
      <c r="E31" s="327">
        <v>1500</v>
      </c>
      <c r="F31" s="328">
        <v>45.78263333333332</v>
      </c>
      <c r="G31" s="328">
        <v>68673.94999999998</v>
      </c>
      <c r="H31" s="329">
        <v>1200678</v>
      </c>
      <c r="I31" s="332"/>
      <c r="J31" s="335" t="s">
        <v>144</v>
      </c>
      <c r="K31" s="330"/>
      <c r="L31" s="330" t="s">
        <v>694</v>
      </c>
      <c r="M31" s="333" t="s">
        <v>280</v>
      </c>
      <c r="N31" s="145" t="s">
        <v>146</v>
      </c>
      <c r="O31" s="325" t="s">
        <v>746</v>
      </c>
      <c r="P31" s="330" t="s">
        <v>633</v>
      </c>
      <c r="Q31" s="342" t="s">
        <v>734</v>
      </c>
    </row>
    <row r="32" spans="1:17" s="341" customFormat="1" ht="47.25">
      <c r="A32" s="330">
        <v>2</v>
      </c>
      <c r="B32" s="325" t="s">
        <v>696</v>
      </c>
      <c r="C32" s="326" t="s">
        <v>661</v>
      </c>
      <c r="D32" s="327" t="s">
        <v>31</v>
      </c>
      <c r="E32" s="327">
        <v>3</v>
      </c>
      <c r="F32" s="328">
        <v>2373.623333333333</v>
      </c>
      <c r="G32" s="328">
        <v>7120.869999999999</v>
      </c>
      <c r="H32" s="329">
        <v>9003041</v>
      </c>
      <c r="I32" s="332"/>
      <c r="J32" s="335" t="s">
        <v>144</v>
      </c>
      <c r="K32" s="330"/>
      <c r="L32" s="330" t="s">
        <v>695</v>
      </c>
      <c r="M32" s="333" t="s">
        <v>736</v>
      </c>
      <c r="N32" s="145" t="s">
        <v>146</v>
      </c>
      <c r="O32" s="145" t="s">
        <v>610</v>
      </c>
      <c r="P32" s="330" t="s">
        <v>633</v>
      </c>
      <c r="Q32" s="342" t="s">
        <v>735</v>
      </c>
    </row>
    <row r="33" spans="1:17" s="341" customFormat="1" ht="47.25">
      <c r="A33" s="330">
        <v>3</v>
      </c>
      <c r="B33" s="325" t="s">
        <v>697</v>
      </c>
      <c r="C33" s="326" t="s">
        <v>662</v>
      </c>
      <c r="D33" s="327" t="s">
        <v>31</v>
      </c>
      <c r="E33" s="327">
        <v>16</v>
      </c>
      <c r="F33" s="328">
        <v>791.3999999999999</v>
      </c>
      <c r="G33" s="328">
        <v>12662.399999999998</v>
      </c>
      <c r="H33" s="329">
        <v>9003199</v>
      </c>
      <c r="I33" s="332"/>
      <c r="J33" s="336">
        <v>2005</v>
      </c>
      <c r="K33" s="330"/>
      <c r="L33" s="330" t="s">
        <v>695</v>
      </c>
      <c r="M33" s="333" t="s">
        <v>605</v>
      </c>
      <c r="N33" s="145" t="s">
        <v>146</v>
      </c>
      <c r="O33" s="145" t="s">
        <v>610</v>
      </c>
      <c r="P33" s="330" t="s">
        <v>633</v>
      </c>
      <c r="Q33" s="343" t="s">
        <v>737</v>
      </c>
    </row>
    <row r="34" spans="1:17" s="341" customFormat="1" ht="69" customHeight="1">
      <c r="A34" s="330">
        <v>4</v>
      </c>
      <c r="B34" s="325" t="s">
        <v>761</v>
      </c>
      <c r="C34" s="326" t="s">
        <v>663</v>
      </c>
      <c r="D34" s="327" t="s">
        <v>31</v>
      </c>
      <c r="E34" s="327">
        <v>9</v>
      </c>
      <c r="F34" s="328">
        <v>1822.0299999999997</v>
      </c>
      <c r="G34" s="328">
        <v>16398.269999999997</v>
      </c>
      <c r="H34" s="329">
        <v>1082401</v>
      </c>
      <c r="I34" s="332"/>
      <c r="J34" s="336">
        <v>2007</v>
      </c>
      <c r="K34" s="330"/>
      <c r="L34" s="330" t="s">
        <v>698</v>
      </c>
      <c r="M34" s="333" t="s">
        <v>739</v>
      </c>
      <c r="N34" s="145" t="s">
        <v>149</v>
      </c>
      <c r="O34" s="325" t="s">
        <v>747</v>
      </c>
      <c r="P34" s="330" t="s">
        <v>749</v>
      </c>
      <c r="Q34" s="342" t="s">
        <v>738</v>
      </c>
    </row>
    <row r="35" spans="1:17" s="341" customFormat="1" ht="63.75" customHeight="1">
      <c r="A35" s="330">
        <v>5</v>
      </c>
      <c r="B35" s="325" t="s">
        <v>699</v>
      </c>
      <c r="C35" s="326" t="s">
        <v>664</v>
      </c>
      <c r="D35" s="327" t="s">
        <v>31</v>
      </c>
      <c r="E35" s="327">
        <v>1</v>
      </c>
      <c r="F35" s="328">
        <v>9659.839999999998</v>
      </c>
      <c r="G35" s="328">
        <v>9659.839999999998</v>
      </c>
      <c r="H35" s="329">
        <v>1054119</v>
      </c>
      <c r="I35" s="332"/>
      <c r="J35" s="336">
        <v>2007</v>
      </c>
      <c r="K35" s="330"/>
      <c r="L35" s="330" t="s">
        <v>698</v>
      </c>
      <c r="M35" s="333" t="s">
        <v>739</v>
      </c>
      <c r="N35" s="145" t="s">
        <v>146</v>
      </c>
      <c r="O35" s="325" t="s">
        <v>747</v>
      </c>
      <c r="P35" s="330" t="s">
        <v>749</v>
      </c>
      <c r="Q35" s="342" t="s">
        <v>738</v>
      </c>
    </row>
    <row r="36" spans="1:17" s="341" customFormat="1" ht="66" customHeight="1">
      <c r="A36" s="330">
        <v>6</v>
      </c>
      <c r="B36" s="325" t="s">
        <v>700</v>
      </c>
      <c r="C36" s="326" t="s">
        <v>665</v>
      </c>
      <c r="D36" s="327" t="s">
        <v>31</v>
      </c>
      <c r="E36" s="327">
        <v>2</v>
      </c>
      <c r="F36" s="328">
        <v>10464.4</v>
      </c>
      <c r="G36" s="328">
        <v>20928.8</v>
      </c>
      <c r="H36" s="329">
        <v>1054119</v>
      </c>
      <c r="I36" s="332"/>
      <c r="J36" s="336">
        <v>2007</v>
      </c>
      <c r="K36" s="330"/>
      <c r="L36" s="330" t="s">
        <v>698</v>
      </c>
      <c r="M36" s="333" t="s">
        <v>280</v>
      </c>
      <c r="N36" s="145" t="s">
        <v>146</v>
      </c>
      <c r="O36" s="325" t="s">
        <v>747</v>
      </c>
      <c r="P36" s="330" t="s">
        <v>749</v>
      </c>
      <c r="Q36" s="342" t="s">
        <v>734</v>
      </c>
    </row>
    <row r="37" spans="1:17" s="341" customFormat="1" ht="66.75" customHeight="1">
      <c r="A37" s="330">
        <v>7</v>
      </c>
      <c r="B37" s="325" t="s">
        <v>701</v>
      </c>
      <c r="C37" s="326" t="s">
        <v>666</v>
      </c>
      <c r="D37" s="327" t="s">
        <v>31</v>
      </c>
      <c r="E37" s="327">
        <v>12</v>
      </c>
      <c r="F37" s="328">
        <v>82900.01</v>
      </c>
      <c r="G37" s="328">
        <f>F37*E37</f>
        <v>994800.1199999999</v>
      </c>
      <c r="H37" s="329">
        <v>9003108</v>
      </c>
      <c r="I37" s="332"/>
      <c r="J37" s="336">
        <v>2006</v>
      </c>
      <c r="K37" s="330"/>
      <c r="L37" s="330" t="s">
        <v>698</v>
      </c>
      <c r="M37" s="333" t="s">
        <v>152</v>
      </c>
      <c r="N37" s="145" t="s">
        <v>146</v>
      </c>
      <c r="O37" s="325" t="s">
        <v>748</v>
      </c>
      <c r="P37" s="330" t="s">
        <v>749</v>
      </c>
      <c r="Q37" s="342" t="s">
        <v>738</v>
      </c>
    </row>
    <row r="38" spans="1:17" s="341" customFormat="1" ht="66.75" customHeight="1">
      <c r="A38" s="330">
        <v>8</v>
      </c>
      <c r="B38" s="325" t="s">
        <v>704</v>
      </c>
      <c r="C38" s="326" t="s">
        <v>703</v>
      </c>
      <c r="D38" s="327" t="s">
        <v>31</v>
      </c>
      <c r="E38" s="327">
        <v>2</v>
      </c>
      <c r="F38" s="328">
        <v>662.3899999999999</v>
      </c>
      <c r="G38" s="328">
        <v>1324.7799999999997</v>
      </c>
      <c r="H38" s="329">
        <v>1010804</v>
      </c>
      <c r="I38" s="332"/>
      <c r="J38" s="336">
        <v>2003</v>
      </c>
      <c r="K38" s="330"/>
      <c r="L38" s="330" t="s">
        <v>702</v>
      </c>
      <c r="M38" s="333" t="s">
        <v>280</v>
      </c>
      <c r="N38" s="145" t="s">
        <v>146</v>
      </c>
      <c r="O38" s="325" t="s">
        <v>746</v>
      </c>
      <c r="P38" s="330" t="s">
        <v>633</v>
      </c>
      <c r="Q38" s="342" t="s">
        <v>734</v>
      </c>
    </row>
    <row r="39" spans="1:17" s="341" customFormat="1" ht="47.25">
      <c r="A39" s="330">
        <v>9</v>
      </c>
      <c r="B39" s="325" t="s">
        <v>709</v>
      </c>
      <c r="C39" s="326" t="s">
        <v>668</v>
      </c>
      <c r="D39" s="327" t="s">
        <v>31</v>
      </c>
      <c r="E39" s="327">
        <v>40</v>
      </c>
      <c r="F39" s="328">
        <v>1174.3499999999997</v>
      </c>
      <c r="G39" s="328">
        <v>46973.999999999985</v>
      </c>
      <c r="H39" s="329">
        <v>1115795</v>
      </c>
      <c r="I39" s="332"/>
      <c r="J39" s="336">
        <v>2005</v>
      </c>
      <c r="K39" s="330"/>
      <c r="L39" s="330" t="s">
        <v>695</v>
      </c>
      <c r="M39" s="333" t="s">
        <v>280</v>
      </c>
      <c r="N39" s="145" t="s">
        <v>149</v>
      </c>
      <c r="O39" s="145" t="s">
        <v>610</v>
      </c>
      <c r="P39" s="330" t="s">
        <v>633</v>
      </c>
      <c r="Q39" s="342" t="s">
        <v>734</v>
      </c>
    </row>
    <row r="40" spans="1:17" s="341" customFormat="1" ht="47.25">
      <c r="A40" s="330">
        <v>10</v>
      </c>
      <c r="B40" s="325" t="s">
        <v>710</v>
      </c>
      <c r="C40" s="326" t="s">
        <v>669</v>
      </c>
      <c r="D40" s="327" t="s">
        <v>31</v>
      </c>
      <c r="E40" s="327">
        <v>16</v>
      </c>
      <c r="F40" s="328">
        <v>380.0299999999999</v>
      </c>
      <c r="G40" s="328">
        <v>6080.479999999999</v>
      </c>
      <c r="H40" s="329">
        <v>1105668</v>
      </c>
      <c r="I40" s="332"/>
      <c r="J40" s="336">
        <v>2005</v>
      </c>
      <c r="K40" s="330"/>
      <c r="L40" s="330" t="s">
        <v>695</v>
      </c>
      <c r="M40" s="333" t="s">
        <v>280</v>
      </c>
      <c r="N40" s="145" t="s">
        <v>149</v>
      </c>
      <c r="O40" s="145" t="s">
        <v>610</v>
      </c>
      <c r="P40" s="330" t="s">
        <v>633</v>
      </c>
      <c r="Q40" s="342" t="s">
        <v>734</v>
      </c>
    </row>
    <row r="41" spans="1:17" s="341" customFormat="1" ht="65.25" customHeight="1">
      <c r="A41" s="330">
        <v>11</v>
      </c>
      <c r="B41" s="325" t="s">
        <v>711</v>
      </c>
      <c r="C41" s="326" t="s">
        <v>670</v>
      </c>
      <c r="D41" s="327" t="s">
        <v>31</v>
      </c>
      <c r="E41" s="327">
        <v>4</v>
      </c>
      <c r="F41" s="328">
        <v>3001.1599999999994</v>
      </c>
      <c r="G41" s="328">
        <v>12004.639999999998</v>
      </c>
      <c r="H41" s="329">
        <v>1084292</v>
      </c>
      <c r="I41" s="332"/>
      <c r="J41" s="336">
        <v>2001</v>
      </c>
      <c r="K41" s="330"/>
      <c r="L41" s="330" t="s">
        <v>695</v>
      </c>
      <c r="M41" s="333" t="s">
        <v>280</v>
      </c>
      <c r="N41" s="145" t="s">
        <v>149</v>
      </c>
      <c r="O41" s="325" t="s">
        <v>747</v>
      </c>
      <c r="P41" s="330" t="s">
        <v>749</v>
      </c>
      <c r="Q41" s="342" t="s">
        <v>734</v>
      </c>
    </row>
    <row r="42" spans="1:17" s="341" customFormat="1" ht="70.5" customHeight="1">
      <c r="A42" s="330">
        <v>12</v>
      </c>
      <c r="B42" s="325" t="s">
        <v>712</v>
      </c>
      <c r="C42" s="326" t="s">
        <v>671</v>
      </c>
      <c r="D42" s="327" t="s">
        <v>31</v>
      </c>
      <c r="E42" s="327">
        <v>8</v>
      </c>
      <c r="F42" s="328">
        <v>1949.9999999999998</v>
      </c>
      <c r="G42" s="328">
        <v>15599.999999999998</v>
      </c>
      <c r="H42" s="329">
        <v>1084293</v>
      </c>
      <c r="I42" s="332"/>
      <c r="J42" s="336">
        <v>2000</v>
      </c>
      <c r="K42" s="330"/>
      <c r="L42" s="330" t="s">
        <v>695</v>
      </c>
      <c r="M42" s="333" t="s">
        <v>280</v>
      </c>
      <c r="N42" s="145" t="s">
        <v>149</v>
      </c>
      <c r="O42" s="325" t="s">
        <v>747</v>
      </c>
      <c r="P42" s="330" t="s">
        <v>749</v>
      </c>
      <c r="Q42" s="342" t="s">
        <v>734</v>
      </c>
    </row>
    <row r="43" spans="1:17" s="341" customFormat="1" ht="68.25" customHeight="1">
      <c r="A43" s="330">
        <v>13</v>
      </c>
      <c r="B43" s="325" t="s">
        <v>713</v>
      </c>
      <c r="C43" s="326" t="s">
        <v>672</v>
      </c>
      <c r="D43" s="327" t="s">
        <v>31</v>
      </c>
      <c r="E43" s="327">
        <v>9</v>
      </c>
      <c r="F43" s="328">
        <v>3137.0099999999993</v>
      </c>
      <c r="G43" s="328">
        <v>28233.089999999993</v>
      </c>
      <c r="H43" s="329">
        <v>1084293</v>
      </c>
      <c r="I43" s="332"/>
      <c r="J43" s="336">
        <v>2001</v>
      </c>
      <c r="K43" s="330"/>
      <c r="L43" s="330" t="s">
        <v>695</v>
      </c>
      <c r="M43" s="333" t="s">
        <v>280</v>
      </c>
      <c r="N43" s="145" t="s">
        <v>149</v>
      </c>
      <c r="O43" s="325" t="s">
        <v>747</v>
      </c>
      <c r="P43" s="330" t="s">
        <v>749</v>
      </c>
      <c r="Q43" s="342" t="s">
        <v>734</v>
      </c>
    </row>
    <row r="44" spans="1:17" s="341" customFormat="1" ht="69.75" customHeight="1">
      <c r="A44" s="330">
        <v>14</v>
      </c>
      <c r="B44" s="325" t="s">
        <v>714</v>
      </c>
      <c r="C44" s="326" t="s">
        <v>673</v>
      </c>
      <c r="D44" s="327" t="s">
        <v>31</v>
      </c>
      <c r="E44" s="327">
        <v>2</v>
      </c>
      <c r="F44" s="328">
        <v>6321.489999999999</v>
      </c>
      <c r="G44" s="328">
        <v>12642.979999999998</v>
      </c>
      <c r="H44" s="329">
        <v>1084296</v>
      </c>
      <c r="I44" s="332"/>
      <c r="J44" s="336">
        <v>2000</v>
      </c>
      <c r="K44" s="330"/>
      <c r="L44" s="330" t="s">
        <v>695</v>
      </c>
      <c r="M44" s="333" t="s">
        <v>280</v>
      </c>
      <c r="N44" s="145" t="s">
        <v>149</v>
      </c>
      <c r="O44" s="325" t="s">
        <v>747</v>
      </c>
      <c r="P44" s="330" t="s">
        <v>749</v>
      </c>
      <c r="Q44" s="342" t="s">
        <v>734</v>
      </c>
    </row>
    <row r="45" spans="1:17" s="341" customFormat="1" ht="66" customHeight="1">
      <c r="A45" s="330">
        <v>15</v>
      </c>
      <c r="B45" s="325" t="s">
        <v>715</v>
      </c>
      <c r="C45" s="326" t="s">
        <v>674</v>
      </c>
      <c r="D45" s="327" t="s">
        <v>31</v>
      </c>
      <c r="E45" s="327">
        <v>2</v>
      </c>
      <c r="F45" s="328">
        <v>6350.609999999999</v>
      </c>
      <c r="G45" s="328">
        <v>12701.219999999998</v>
      </c>
      <c r="H45" s="329">
        <v>1084293</v>
      </c>
      <c r="I45" s="332"/>
      <c r="J45" s="336">
        <v>2000</v>
      </c>
      <c r="K45" s="330"/>
      <c r="L45" s="330" t="s">
        <v>695</v>
      </c>
      <c r="M45" s="333" t="s">
        <v>280</v>
      </c>
      <c r="N45" s="145" t="s">
        <v>149</v>
      </c>
      <c r="O45" s="325" t="s">
        <v>747</v>
      </c>
      <c r="P45" s="330" t="s">
        <v>749</v>
      </c>
      <c r="Q45" s="342" t="s">
        <v>734</v>
      </c>
    </row>
    <row r="46" spans="1:17" s="341" customFormat="1" ht="69" customHeight="1">
      <c r="A46" s="330">
        <v>16</v>
      </c>
      <c r="B46" s="325" t="s">
        <v>716</v>
      </c>
      <c r="C46" s="326" t="s">
        <v>675</v>
      </c>
      <c r="D46" s="327" t="s">
        <v>31</v>
      </c>
      <c r="E46" s="327">
        <v>2</v>
      </c>
      <c r="F46" s="328">
        <v>3235.7299999999996</v>
      </c>
      <c r="G46" s="328">
        <v>6471.459999999999</v>
      </c>
      <c r="H46" s="329">
        <v>1084298</v>
      </c>
      <c r="I46" s="332"/>
      <c r="J46" s="336">
        <v>2000</v>
      </c>
      <c r="K46" s="330"/>
      <c r="L46" s="330" t="s">
        <v>695</v>
      </c>
      <c r="M46" s="333" t="s">
        <v>280</v>
      </c>
      <c r="N46" s="145" t="s">
        <v>149</v>
      </c>
      <c r="O46" s="325" t="s">
        <v>747</v>
      </c>
      <c r="P46" s="330" t="s">
        <v>749</v>
      </c>
      <c r="Q46" s="342" t="s">
        <v>734</v>
      </c>
    </row>
    <row r="47" spans="1:17" s="341" customFormat="1" ht="66" customHeight="1">
      <c r="A47" s="330">
        <v>17</v>
      </c>
      <c r="B47" s="325" t="s">
        <v>717</v>
      </c>
      <c r="C47" s="326" t="s">
        <v>676</v>
      </c>
      <c r="D47" s="327" t="s">
        <v>31</v>
      </c>
      <c r="E47" s="327">
        <v>2</v>
      </c>
      <c r="F47" s="328">
        <v>3865.7299999999996</v>
      </c>
      <c r="G47" s="328">
        <v>7731.459999999999</v>
      </c>
      <c r="H47" s="329">
        <v>1084299</v>
      </c>
      <c r="I47" s="332"/>
      <c r="J47" s="336">
        <v>2000</v>
      </c>
      <c r="K47" s="330"/>
      <c r="L47" s="330" t="s">
        <v>695</v>
      </c>
      <c r="M47" s="333" t="s">
        <v>280</v>
      </c>
      <c r="N47" s="145" t="s">
        <v>149</v>
      </c>
      <c r="O47" s="325" t="s">
        <v>747</v>
      </c>
      <c r="P47" s="330" t="s">
        <v>749</v>
      </c>
      <c r="Q47" s="342" t="s">
        <v>734</v>
      </c>
    </row>
    <row r="48" spans="1:17" s="341" customFormat="1" ht="65.25" customHeight="1">
      <c r="A48" s="330">
        <v>18</v>
      </c>
      <c r="B48" s="325" t="s">
        <v>718</v>
      </c>
      <c r="C48" s="326" t="s">
        <v>677</v>
      </c>
      <c r="D48" s="327" t="s">
        <v>31</v>
      </c>
      <c r="E48" s="327">
        <v>2</v>
      </c>
      <c r="F48" s="328">
        <v>7651.509999999999</v>
      </c>
      <c r="G48" s="328">
        <v>15303.019999999999</v>
      </c>
      <c r="H48" s="329">
        <v>1086300</v>
      </c>
      <c r="I48" s="332"/>
      <c r="J48" s="336">
        <v>2001</v>
      </c>
      <c r="K48" s="330"/>
      <c r="L48" s="330" t="s">
        <v>695</v>
      </c>
      <c r="M48" s="333" t="s">
        <v>280</v>
      </c>
      <c r="N48" s="145" t="s">
        <v>149</v>
      </c>
      <c r="O48" s="325" t="s">
        <v>747</v>
      </c>
      <c r="P48" s="330" t="s">
        <v>749</v>
      </c>
      <c r="Q48" s="342" t="s">
        <v>734</v>
      </c>
    </row>
    <row r="49" spans="1:17" s="341" customFormat="1" ht="47.25">
      <c r="A49" s="330">
        <v>19</v>
      </c>
      <c r="B49" s="325" t="s">
        <v>719</v>
      </c>
      <c r="C49" s="326" t="s">
        <v>678</v>
      </c>
      <c r="D49" s="327" t="s">
        <v>31</v>
      </c>
      <c r="E49" s="327">
        <v>2</v>
      </c>
      <c r="F49" s="328">
        <v>3578.8099999999995</v>
      </c>
      <c r="G49" s="328">
        <v>7157.619999999999</v>
      </c>
      <c r="H49" s="329">
        <v>1025548</v>
      </c>
      <c r="I49" s="332"/>
      <c r="J49" s="336">
        <v>2005</v>
      </c>
      <c r="K49" s="330"/>
      <c r="L49" s="330" t="s">
        <v>695</v>
      </c>
      <c r="M49" s="333" t="s">
        <v>280</v>
      </c>
      <c r="N49" s="145" t="s">
        <v>149</v>
      </c>
      <c r="O49" s="145" t="s">
        <v>610</v>
      </c>
      <c r="P49" s="330" t="s">
        <v>633</v>
      </c>
      <c r="Q49" s="342" t="s">
        <v>734</v>
      </c>
    </row>
    <row r="50" spans="1:17" s="341" customFormat="1" ht="47.25">
      <c r="A50" s="330">
        <v>20</v>
      </c>
      <c r="B50" s="325" t="s">
        <v>720</v>
      </c>
      <c r="C50" s="326" t="s">
        <v>679</v>
      </c>
      <c r="D50" s="327" t="s">
        <v>31</v>
      </c>
      <c r="E50" s="327">
        <v>35</v>
      </c>
      <c r="F50" s="328">
        <v>958.0199999999999</v>
      </c>
      <c r="G50" s="328">
        <v>33530.7</v>
      </c>
      <c r="H50" s="329">
        <v>1231164</v>
      </c>
      <c r="I50" s="332"/>
      <c r="J50" s="336">
        <v>2005</v>
      </c>
      <c r="K50" s="330"/>
      <c r="L50" s="330" t="s">
        <v>695</v>
      </c>
      <c r="M50" s="333" t="s">
        <v>605</v>
      </c>
      <c r="N50" s="145" t="s">
        <v>146</v>
      </c>
      <c r="O50" s="145" t="s">
        <v>610</v>
      </c>
      <c r="P50" s="330" t="s">
        <v>633</v>
      </c>
      <c r="Q50" s="342" t="s">
        <v>737</v>
      </c>
    </row>
    <row r="51" spans="1:17" s="341" customFormat="1" ht="47.25">
      <c r="A51" s="330">
        <v>21</v>
      </c>
      <c r="B51" s="325" t="s">
        <v>721</v>
      </c>
      <c r="C51" s="326" t="s">
        <v>680</v>
      </c>
      <c r="D51" s="327" t="s">
        <v>31</v>
      </c>
      <c r="E51" s="327">
        <v>14</v>
      </c>
      <c r="F51" s="328">
        <v>1136.8</v>
      </c>
      <c r="G51" s="328">
        <v>15915.199999999999</v>
      </c>
      <c r="H51" s="329">
        <v>1231163</v>
      </c>
      <c r="I51" s="332"/>
      <c r="J51" s="335">
        <v>2005</v>
      </c>
      <c r="K51" s="330"/>
      <c r="L51" s="330" t="s">
        <v>695</v>
      </c>
      <c r="M51" s="333" t="s">
        <v>605</v>
      </c>
      <c r="N51" s="145" t="s">
        <v>146</v>
      </c>
      <c r="O51" s="145" t="s">
        <v>610</v>
      </c>
      <c r="P51" s="330" t="s">
        <v>633</v>
      </c>
      <c r="Q51" s="342" t="s">
        <v>737</v>
      </c>
    </row>
    <row r="52" spans="1:17" s="341" customFormat="1" ht="47.25">
      <c r="A52" s="330">
        <v>22</v>
      </c>
      <c r="B52" s="325" t="s">
        <v>762</v>
      </c>
      <c r="C52" s="326" t="s">
        <v>681</v>
      </c>
      <c r="D52" s="327" t="s">
        <v>31</v>
      </c>
      <c r="E52" s="327">
        <v>2</v>
      </c>
      <c r="F52" s="328">
        <v>2539.7999999999997</v>
      </c>
      <c r="G52" s="328">
        <v>5079.599999999999</v>
      </c>
      <c r="H52" s="329">
        <v>1230393</v>
      </c>
      <c r="I52" s="332"/>
      <c r="J52" s="336">
        <v>2005</v>
      </c>
      <c r="K52" s="330"/>
      <c r="L52" s="330" t="s">
        <v>695</v>
      </c>
      <c r="M52" s="333" t="s">
        <v>605</v>
      </c>
      <c r="N52" s="145" t="s">
        <v>146</v>
      </c>
      <c r="O52" s="145" t="s">
        <v>610</v>
      </c>
      <c r="P52" s="330" t="s">
        <v>633</v>
      </c>
      <c r="Q52" s="342" t="s">
        <v>737</v>
      </c>
    </row>
    <row r="53" spans="1:17" s="341" customFormat="1" ht="47.25">
      <c r="A53" s="330">
        <v>23</v>
      </c>
      <c r="B53" s="325" t="s">
        <v>763</v>
      </c>
      <c r="C53" s="326" t="s">
        <v>682</v>
      </c>
      <c r="D53" s="327" t="s">
        <v>31</v>
      </c>
      <c r="E53" s="327">
        <v>3</v>
      </c>
      <c r="F53" s="328">
        <v>418.86999999999995</v>
      </c>
      <c r="G53" s="328">
        <v>1256.61</v>
      </c>
      <c r="H53" s="329">
        <v>1138671</v>
      </c>
      <c r="I53" s="332"/>
      <c r="J53" s="336">
        <v>2005</v>
      </c>
      <c r="K53" s="330"/>
      <c r="L53" s="330" t="s">
        <v>695</v>
      </c>
      <c r="M53" s="333" t="s">
        <v>605</v>
      </c>
      <c r="N53" s="145" t="s">
        <v>146</v>
      </c>
      <c r="O53" s="145" t="s">
        <v>610</v>
      </c>
      <c r="P53" s="330" t="s">
        <v>633</v>
      </c>
      <c r="Q53" s="343" t="s">
        <v>737</v>
      </c>
    </row>
    <row r="54" spans="1:17" s="341" customFormat="1" ht="78.75">
      <c r="A54" s="330">
        <v>24</v>
      </c>
      <c r="B54" s="325" t="s">
        <v>722</v>
      </c>
      <c r="C54" s="326" t="s">
        <v>683</v>
      </c>
      <c r="D54" s="327" t="s">
        <v>31</v>
      </c>
      <c r="E54" s="327">
        <v>1</v>
      </c>
      <c r="F54" s="328">
        <v>316346.31999999995</v>
      </c>
      <c r="G54" s="328">
        <v>316346.31999999995</v>
      </c>
      <c r="H54" s="331">
        <v>9003332</v>
      </c>
      <c r="I54" s="332"/>
      <c r="J54" s="330">
        <v>2001</v>
      </c>
      <c r="K54" s="330"/>
      <c r="L54" s="330" t="s">
        <v>724</v>
      </c>
      <c r="M54" s="333" t="s">
        <v>605</v>
      </c>
      <c r="N54" s="145" t="s">
        <v>146</v>
      </c>
      <c r="O54" s="325" t="s">
        <v>747</v>
      </c>
      <c r="P54" s="330" t="s">
        <v>749</v>
      </c>
      <c r="Q54" s="342" t="s">
        <v>740</v>
      </c>
    </row>
    <row r="55" spans="1:17" s="341" customFormat="1" ht="47.25">
      <c r="A55" s="330">
        <v>25</v>
      </c>
      <c r="B55" s="325" t="s">
        <v>723</v>
      </c>
      <c r="C55" s="326" t="s">
        <v>684</v>
      </c>
      <c r="D55" s="327" t="s">
        <v>31</v>
      </c>
      <c r="E55" s="327">
        <v>2</v>
      </c>
      <c r="F55" s="328">
        <v>25924.579999999994</v>
      </c>
      <c r="G55" s="328">
        <v>51849.15999999999</v>
      </c>
      <c r="H55" s="331">
        <v>1028544</v>
      </c>
      <c r="I55" s="332"/>
      <c r="J55" s="330">
        <v>2005</v>
      </c>
      <c r="K55" s="330"/>
      <c r="L55" s="330" t="s">
        <v>725</v>
      </c>
      <c r="M55" s="333" t="s">
        <v>280</v>
      </c>
      <c r="N55" s="145" t="s">
        <v>146</v>
      </c>
      <c r="O55" s="145" t="s">
        <v>610</v>
      </c>
      <c r="P55" s="330" t="s">
        <v>633</v>
      </c>
      <c r="Q55" s="342" t="s">
        <v>734</v>
      </c>
    </row>
    <row r="56" spans="1:17" s="341" customFormat="1" ht="47.25">
      <c r="A56" s="330">
        <v>26</v>
      </c>
      <c r="B56" s="325" t="s">
        <v>726</v>
      </c>
      <c r="C56" s="326" t="s">
        <v>685</v>
      </c>
      <c r="D56" s="327" t="s">
        <v>31</v>
      </c>
      <c r="E56" s="327">
        <v>7</v>
      </c>
      <c r="F56" s="328">
        <v>6482.721428571427</v>
      </c>
      <c r="G56" s="328">
        <v>45379.04999999999</v>
      </c>
      <c r="H56" s="331">
        <v>1094876</v>
      </c>
      <c r="I56" s="332"/>
      <c r="J56" s="330">
        <v>2004</v>
      </c>
      <c r="K56" s="330"/>
      <c r="L56" s="330" t="s">
        <v>725</v>
      </c>
      <c r="M56" s="333" t="s">
        <v>280</v>
      </c>
      <c r="N56" s="145" t="s">
        <v>146</v>
      </c>
      <c r="O56" s="145" t="s">
        <v>610</v>
      </c>
      <c r="P56" s="330" t="s">
        <v>633</v>
      </c>
      <c r="Q56" s="342" t="s">
        <v>734</v>
      </c>
    </row>
    <row r="57" spans="1:17" s="341" customFormat="1" ht="47.25">
      <c r="A57" s="330">
        <v>27</v>
      </c>
      <c r="B57" s="325" t="s">
        <v>729</v>
      </c>
      <c r="C57" s="326" t="s">
        <v>688</v>
      </c>
      <c r="D57" s="327" t="s">
        <v>66</v>
      </c>
      <c r="E57" s="327">
        <v>1</v>
      </c>
      <c r="F57" s="328">
        <v>96627.96999999999</v>
      </c>
      <c r="G57" s="328">
        <v>96627.96999999999</v>
      </c>
      <c r="H57" s="331">
        <v>1029874</v>
      </c>
      <c r="I57" s="332"/>
      <c r="J57" s="330">
        <v>2005</v>
      </c>
      <c r="K57" s="330"/>
      <c r="L57" s="330" t="s">
        <v>725</v>
      </c>
      <c r="M57" s="333" t="s">
        <v>280</v>
      </c>
      <c r="N57" s="145" t="s">
        <v>146</v>
      </c>
      <c r="O57" s="145" t="s">
        <v>610</v>
      </c>
      <c r="P57" s="330" t="s">
        <v>633</v>
      </c>
      <c r="Q57" s="342" t="s">
        <v>734</v>
      </c>
    </row>
    <row r="58" spans="1:17" s="341" customFormat="1" ht="68.25" customHeight="1">
      <c r="A58" s="330">
        <v>28</v>
      </c>
      <c r="B58" s="325" t="s">
        <v>730</v>
      </c>
      <c r="C58" s="326" t="s">
        <v>689</v>
      </c>
      <c r="D58" s="327" t="s">
        <v>31</v>
      </c>
      <c r="E58" s="327">
        <v>36</v>
      </c>
      <c r="F58" s="328">
        <v>3823.615555555555</v>
      </c>
      <c r="G58" s="328">
        <v>137650.15999999997</v>
      </c>
      <c r="H58" s="331">
        <v>1099424</v>
      </c>
      <c r="I58" s="332"/>
      <c r="J58" s="330">
        <v>2005</v>
      </c>
      <c r="K58" s="330"/>
      <c r="L58" s="330" t="s">
        <v>725</v>
      </c>
      <c r="M58" s="333" t="s">
        <v>605</v>
      </c>
      <c r="N58" s="145" t="s">
        <v>146</v>
      </c>
      <c r="O58" s="325" t="s">
        <v>746</v>
      </c>
      <c r="P58" s="330" t="s">
        <v>633</v>
      </c>
      <c r="Q58" s="342" t="s">
        <v>740</v>
      </c>
    </row>
    <row r="59" spans="1:17" s="341" customFormat="1" ht="69" customHeight="1">
      <c r="A59" s="330">
        <v>29</v>
      </c>
      <c r="B59" s="325" t="s">
        <v>731</v>
      </c>
      <c r="C59" s="326" t="s">
        <v>690</v>
      </c>
      <c r="D59" s="327" t="s">
        <v>31</v>
      </c>
      <c r="E59" s="327">
        <v>22</v>
      </c>
      <c r="F59" s="328">
        <v>4460.881818181817</v>
      </c>
      <c r="G59" s="328">
        <v>98139.39999999997</v>
      </c>
      <c r="H59" s="331">
        <v>1100590</v>
      </c>
      <c r="I59" s="332"/>
      <c r="J59" s="330">
        <v>2005</v>
      </c>
      <c r="K59" s="330"/>
      <c r="L59" s="330" t="s">
        <v>725</v>
      </c>
      <c r="M59" s="333" t="s">
        <v>605</v>
      </c>
      <c r="N59" s="145" t="s">
        <v>146</v>
      </c>
      <c r="O59" s="325" t="s">
        <v>746</v>
      </c>
      <c r="P59" s="330" t="s">
        <v>633</v>
      </c>
      <c r="Q59" s="342" t="s">
        <v>740</v>
      </c>
    </row>
    <row r="60" spans="1:17" s="341" customFormat="1" ht="47.25">
      <c r="A60" s="330">
        <v>30</v>
      </c>
      <c r="B60" s="325" t="s">
        <v>732</v>
      </c>
      <c r="C60" s="326" t="s">
        <v>691</v>
      </c>
      <c r="D60" s="327" t="s">
        <v>31</v>
      </c>
      <c r="E60" s="327">
        <v>1</v>
      </c>
      <c r="F60" s="328">
        <v>3799.9999999999995</v>
      </c>
      <c r="G60" s="328">
        <v>3799.9999999999995</v>
      </c>
      <c r="H60" s="331">
        <v>1230573</v>
      </c>
      <c r="I60" s="332"/>
      <c r="J60" s="330">
        <v>2005</v>
      </c>
      <c r="K60" s="330"/>
      <c r="L60" s="330" t="s">
        <v>725</v>
      </c>
      <c r="M60" s="333" t="s">
        <v>605</v>
      </c>
      <c r="N60" s="145" t="s">
        <v>146</v>
      </c>
      <c r="O60" s="145" t="s">
        <v>610</v>
      </c>
      <c r="P60" s="330" t="s">
        <v>633</v>
      </c>
      <c r="Q60" s="342" t="s">
        <v>741</v>
      </c>
    </row>
    <row r="61" spans="1:17" s="341" customFormat="1" ht="47.25">
      <c r="A61" s="330">
        <v>31</v>
      </c>
      <c r="B61" s="325" t="s">
        <v>733</v>
      </c>
      <c r="C61" s="326" t="s">
        <v>692</v>
      </c>
      <c r="D61" s="327" t="s">
        <v>31</v>
      </c>
      <c r="E61" s="330">
        <v>1</v>
      </c>
      <c r="F61" s="328">
        <v>15079.779999999999</v>
      </c>
      <c r="G61" s="328">
        <v>15079.78</v>
      </c>
      <c r="H61" s="332">
        <v>1023377</v>
      </c>
      <c r="I61" s="332"/>
      <c r="J61" s="330">
        <v>2005</v>
      </c>
      <c r="K61" s="330"/>
      <c r="L61" s="330" t="s">
        <v>695</v>
      </c>
      <c r="M61" s="333" t="s">
        <v>280</v>
      </c>
      <c r="N61" s="145" t="s">
        <v>149</v>
      </c>
      <c r="O61" s="145" t="s">
        <v>610</v>
      </c>
      <c r="P61" s="330" t="s">
        <v>749</v>
      </c>
      <c r="Q61" s="342" t="s">
        <v>734</v>
      </c>
    </row>
    <row r="62" spans="1:17" s="341" customFormat="1" ht="47.25">
      <c r="A62" s="330">
        <v>32</v>
      </c>
      <c r="B62" s="325" t="s">
        <v>744</v>
      </c>
      <c r="C62" s="334" t="s">
        <v>742</v>
      </c>
      <c r="D62" s="327" t="s">
        <v>31</v>
      </c>
      <c r="E62" s="330">
        <v>83</v>
      </c>
      <c r="F62" s="328">
        <v>12980</v>
      </c>
      <c r="G62" s="146">
        <v>1077339.9999999998</v>
      </c>
      <c r="H62" s="143">
        <v>1359784</v>
      </c>
      <c r="I62" s="332"/>
      <c r="J62" s="330">
        <v>2011</v>
      </c>
      <c r="K62" s="330"/>
      <c r="L62" s="330" t="s">
        <v>694</v>
      </c>
      <c r="M62" s="333" t="s">
        <v>605</v>
      </c>
      <c r="N62" s="145" t="s">
        <v>149</v>
      </c>
      <c r="O62" s="145" t="s">
        <v>610</v>
      </c>
      <c r="P62" s="330" t="s">
        <v>633</v>
      </c>
      <c r="Q62" s="342" t="s">
        <v>743</v>
      </c>
    </row>
    <row r="63" spans="1:16" s="132" customFormat="1" ht="15.75">
      <c r="A63" s="153"/>
      <c r="B63" s="153"/>
      <c r="C63" s="154" t="s">
        <v>620</v>
      </c>
      <c r="D63" s="155"/>
      <c r="E63" s="155"/>
      <c r="F63" s="337"/>
      <c r="G63" s="338">
        <f>SUM(G31:G62)</f>
        <v>3200462.9499999993</v>
      </c>
      <c r="H63" s="338"/>
      <c r="I63" s="339"/>
      <c r="J63" s="154"/>
      <c r="K63" s="154"/>
      <c r="L63" s="154"/>
      <c r="M63" s="154"/>
      <c r="N63" s="154"/>
      <c r="O63" s="154"/>
      <c r="P63" s="154"/>
    </row>
    <row r="64" spans="1:12" s="132" customFormat="1" ht="15.75">
      <c r="A64" s="128"/>
      <c r="B64" s="128"/>
      <c r="C64" s="129"/>
      <c r="D64" s="128"/>
      <c r="E64" s="128"/>
      <c r="F64" s="130"/>
      <c r="G64" s="323"/>
      <c r="H64" s="130"/>
      <c r="I64" s="131"/>
      <c r="L64" s="133"/>
    </row>
    <row r="65" spans="1:16" s="132" customFormat="1" ht="18.75" customHeight="1">
      <c r="A65" s="160" t="s">
        <v>28</v>
      </c>
      <c r="B65" s="160"/>
      <c r="C65" s="161"/>
      <c r="D65" s="162"/>
      <c r="E65" s="163"/>
      <c r="F65" s="164"/>
      <c r="G65" s="124"/>
      <c r="H65" s="340"/>
      <c r="I65" s="165"/>
      <c r="J65" s="166"/>
      <c r="K65" s="167"/>
      <c r="L65" s="168"/>
      <c r="M65" s="167"/>
      <c r="N65" s="167"/>
      <c r="O65" s="167"/>
      <c r="P65" s="167"/>
    </row>
    <row r="66" spans="1:16" s="132" customFormat="1" ht="57.75" customHeight="1">
      <c r="A66" s="672" t="s">
        <v>764</v>
      </c>
      <c r="B66" s="672"/>
      <c r="C66" s="672"/>
      <c r="D66" s="672"/>
      <c r="E66" s="672"/>
      <c r="F66" s="672"/>
      <c r="G66" s="672"/>
      <c r="H66" s="672"/>
      <c r="I66" s="672"/>
      <c r="J66" s="672"/>
      <c r="K66" s="672"/>
      <c r="L66" s="672"/>
      <c r="M66" s="672"/>
      <c r="N66" s="672"/>
      <c r="O66" s="672"/>
      <c r="P66" s="672"/>
    </row>
    <row r="67" spans="1:12" s="132" customFormat="1" ht="15.75">
      <c r="A67" s="128"/>
      <c r="B67" s="128"/>
      <c r="C67" s="129"/>
      <c r="D67" s="128"/>
      <c r="E67" s="128"/>
      <c r="F67" s="130"/>
      <c r="G67" s="130"/>
      <c r="H67" s="130"/>
      <c r="L67" s="133"/>
    </row>
    <row r="68" spans="1:15" s="132" customFormat="1" ht="18.75">
      <c r="A68" s="141" t="s">
        <v>29</v>
      </c>
      <c r="B68" s="122"/>
      <c r="C68" s="123"/>
      <c r="D68" s="122"/>
      <c r="E68" s="175" t="s">
        <v>760</v>
      </c>
      <c r="F68" s="177"/>
      <c r="G68" s="177"/>
      <c r="H68" s="177"/>
      <c r="I68" s="178"/>
      <c r="J68" s="185"/>
      <c r="K68" s="179"/>
      <c r="L68" s="179" t="s">
        <v>505</v>
      </c>
      <c r="M68" s="122"/>
      <c r="N68" s="128"/>
      <c r="O68" s="126"/>
    </row>
    <row r="69" spans="1:16" s="132" customFormat="1" ht="18.75">
      <c r="A69" s="122"/>
      <c r="B69" s="122"/>
      <c r="C69" s="123"/>
      <c r="D69" s="122"/>
      <c r="E69" s="179"/>
      <c r="F69" s="177"/>
      <c r="G69" s="177"/>
      <c r="H69" s="177"/>
      <c r="I69" s="184"/>
      <c r="J69" s="185"/>
      <c r="K69" s="179"/>
      <c r="L69" s="179"/>
      <c r="M69" s="122"/>
      <c r="N69" s="128"/>
      <c r="O69" s="126"/>
      <c r="P69" s="126"/>
    </row>
    <row r="70" spans="1:16" s="132" customFormat="1" ht="18.75">
      <c r="A70" s="122"/>
      <c r="B70" s="122"/>
      <c r="C70" s="123"/>
      <c r="D70" s="122"/>
      <c r="E70" s="179" t="s">
        <v>589</v>
      </c>
      <c r="F70" s="177"/>
      <c r="G70" s="177"/>
      <c r="H70" s="177"/>
      <c r="I70" s="184"/>
      <c r="J70" s="185"/>
      <c r="K70" s="179"/>
      <c r="L70" s="179" t="s">
        <v>594</v>
      </c>
      <c r="M70" s="122"/>
      <c r="N70" s="128"/>
      <c r="O70" s="126"/>
      <c r="P70" s="126"/>
    </row>
    <row r="71" spans="1:16" s="132" customFormat="1" ht="18.75">
      <c r="A71" s="122"/>
      <c r="B71" s="122"/>
      <c r="C71" s="123"/>
      <c r="D71" s="122"/>
      <c r="E71" s="179"/>
      <c r="F71" s="177"/>
      <c r="G71" s="177"/>
      <c r="H71" s="177"/>
      <c r="I71" s="184"/>
      <c r="J71" s="185"/>
      <c r="K71" s="179"/>
      <c r="L71" s="179"/>
      <c r="M71" s="122"/>
      <c r="N71" s="128"/>
      <c r="O71" s="126"/>
      <c r="P71" s="126"/>
    </row>
    <row r="72" spans="1:16" s="132" customFormat="1" ht="18.75">
      <c r="A72" s="122"/>
      <c r="B72" s="122"/>
      <c r="C72" s="123"/>
      <c r="D72" s="122"/>
      <c r="E72" s="179" t="s">
        <v>752</v>
      </c>
      <c r="F72" s="177"/>
      <c r="G72" s="177"/>
      <c r="H72" s="177"/>
      <c r="I72" s="184"/>
      <c r="J72" s="185"/>
      <c r="K72" s="179"/>
      <c r="L72" s="179" t="s">
        <v>753</v>
      </c>
      <c r="M72" s="122"/>
      <c r="N72" s="128"/>
      <c r="O72" s="126"/>
      <c r="P72" s="126"/>
    </row>
    <row r="73" spans="1:16" s="132" customFormat="1" ht="18.75">
      <c r="A73" s="122"/>
      <c r="B73" s="122"/>
      <c r="C73" s="123"/>
      <c r="D73" s="122"/>
      <c r="E73" s="179"/>
      <c r="F73" s="177"/>
      <c r="G73" s="177"/>
      <c r="H73" s="177"/>
      <c r="I73" s="184"/>
      <c r="J73" s="185"/>
      <c r="K73" s="179"/>
      <c r="L73" s="179"/>
      <c r="M73" s="126"/>
      <c r="N73" s="126"/>
      <c r="O73" s="126"/>
      <c r="P73" s="126"/>
    </row>
    <row r="74" spans="1:16" s="132" customFormat="1" ht="18.75">
      <c r="A74" s="122"/>
      <c r="B74" s="122"/>
      <c r="C74" s="123"/>
      <c r="D74" s="122"/>
      <c r="E74" s="179" t="s">
        <v>754</v>
      </c>
      <c r="F74" s="177"/>
      <c r="G74" s="177"/>
      <c r="H74" s="177"/>
      <c r="I74" s="184"/>
      <c r="J74" s="185"/>
      <c r="K74" s="179"/>
      <c r="L74" s="179" t="s">
        <v>755</v>
      </c>
      <c r="M74" s="126"/>
      <c r="N74" s="126"/>
      <c r="O74" s="126"/>
      <c r="P74" s="126"/>
    </row>
    <row r="75" spans="5:16" ht="18.75">
      <c r="E75" s="179"/>
      <c r="F75" s="177"/>
      <c r="G75" s="177"/>
      <c r="H75" s="177"/>
      <c r="I75" s="184"/>
      <c r="J75" s="185"/>
      <c r="K75" s="179"/>
      <c r="L75" s="179"/>
      <c r="N75" s="126"/>
      <c r="O75" s="126"/>
      <c r="P75" s="126"/>
    </row>
    <row r="76" spans="5:16" ht="18.75">
      <c r="E76" s="179" t="s">
        <v>756</v>
      </c>
      <c r="F76" s="177"/>
      <c r="G76" s="177"/>
      <c r="H76" s="177"/>
      <c r="I76" s="184"/>
      <c r="J76" s="185"/>
      <c r="K76" s="179"/>
      <c r="L76" s="179" t="s">
        <v>757</v>
      </c>
      <c r="N76" s="126"/>
      <c r="O76" s="126"/>
      <c r="P76" s="126"/>
    </row>
    <row r="77" spans="1:16" ht="18.75">
      <c r="A77" s="122"/>
      <c r="B77" s="122"/>
      <c r="C77" s="123"/>
      <c r="D77" s="122"/>
      <c r="E77" s="179"/>
      <c r="F77" s="177"/>
      <c r="G77" s="177"/>
      <c r="H77" s="177"/>
      <c r="I77" s="184"/>
      <c r="J77" s="185"/>
      <c r="K77" s="179"/>
      <c r="L77" s="179"/>
      <c r="M77" s="126"/>
      <c r="N77" s="126"/>
      <c r="O77" s="126"/>
      <c r="P77" s="126"/>
    </row>
    <row r="78" spans="1:16" ht="18.75">
      <c r="A78" s="122"/>
      <c r="B78" s="122"/>
      <c r="C78" s="123"/>
      <c r="D78" s="122"/>
      <c r="E78" s="179" t="s">
        <v>630</v>
      </c>
      <c r="F78" s="177"/>
      <c r="G78" s="177"/>
      <c r="H78" s="177"/>
      <c r="I78" s="184"/>
      <c r="J78" s="185"/>
      <c r="K78" s="179"/>
      <c r="L78" s="179" t="s">
        <v>591</v>
      </c>
      <c r="M78" s="126"/>
      <c r="N78" s="126"/>
      <c r="O78" s="126"/>
      <c r="P78" s="126"/>
    </row>
    <row r="79" spans="1:16" ht="18.75">
      <c r="A79" s="122"/>
      <c r="B79" s="122"/>
      <c r="C79" s="123"/>
      <c r="D79" s="122"/>
      <c r="E79" s="179"/>
      <c r="F79" s="177"/>
      <c r="G79" s="177"/>
      <c r="H79" s="177"/>
      <c r="I79" s="184"/>
      <c r="J79" s="185"/>
      <c r="K79" s="179"/>
      <c r="L79" s="179"/>
      <c r="M79" s="126"/>
      <c r="N79" s="126"/>
      <c r="O79" s="126"/>
      <c r="P79" s="126"/>
    </row>
    <row r="80" spans="1:16" ht="18.75">
      <c r="A80" s="122"/>
      <c r="B80" s="122"/>
      <c r="C80" s="123"/>
      <c r="D80" s="122"/>
      <c r="E80" s="179" t="s">
        <v>508</v>
      </c>
      <c r="F80" s="177"/>
      <c r="G80" s="177"/>
      <c r="H80" s="177"/>
      <c r="I80" s="184"/>
      <c r="J80" s="185"/>
      <c r="K80" s="179"/>
      <c r="L80" s="179" t="s">
        <v>758</v>
      </c>
      <c r="M80" s="126"/>
      <c r="N80" s="126"/>
      <c r="O80" s="126"/>
      <c r="P80" s="126"/>
    </row>
    <row r="81" spans="1:16" ht="15.75">
      <c r="A81" s="122"/>
      <c r="B81" s="122"/>
      <c r="C81" s="123"/>
      <c r="D81" s="122"/>
      <c r="E81" s="122"/>
      <c r="F81" s="124"/>
      <c r="G81" s="124"/>
      <c r="H81" s="124"/>
      <c r="I81" s="125"/>
      <c r="J81" s="126"/>
      <c r="K81" s="126"/>
      <c r="L81" s="127"/>
      <c r="M81" s="126"/>
      <c r="N81" s="126"/>
      <c r="O81" s="126"/>
      <c r="P81" s="126"/>
    </row>
    <row r="82" spans="1:16" ht="15.75">
      <c r="A82" s="122"/>
      <c r="B82" s="122"/>
      <c r="C82" s="123"/>
      <c r="D82" s="122"/>
      <c r="E82" s="122"/>
      <c r="F82" s="124"/>
      <c r="G82" s="124"/>
      <c r="H82" s="124"/>
      <c r="I82" s="125"/>
      <c r="J82" s="126"/>
      <c r="K82" s="126"/>
      <c r="L82" s="127"/>
      <c r="M82" s="126"/>
      <c r="N82" s="126"/>
      <c r="O82" s="126"/>
      <c r="P82" s="126"/>
    </row>
    <row r="83" spans="1:16" ht="15.75">
      <c r="A83" s="122"/>
      <c r="B83" s="122"/>
      <c r="C83" s="123"/>
      <c r="D83" s="122"/>
      <c r="E83" s="122"/>
      <c r="F83" s="124"/>
      <c r="G83" s="124"/>
      <c r="H83" s="124"/>
      <c r="I83" s="125"/>
      <c r="J83" s="126"/>
      <c r="K83" s="126"/>
      <c r="L83" s="127"/>
      <c r="M83" s="126"/>
      <c r="N83" s="126"/>
      <c r="O83" s="126"/>
      <c r="P83" s="126"/>
    </row>
    <row r="84" spans="1:16" ht="15.75">
      <c r="A84" s="122"/>
      <c r="B84" s="122"/>
      <c r="C84" s="123"/>
      <c r="D84" s="122"/>
      <c r="E84" s="122"/>
      <c r="F84" s="124"/>
      <c r="G84" s="124"/>
      <c r="H84" s="124"/>
      <c r="I84" s="125"/>
      <c r="J84" s="126"/>
      <c r="K84" s="126"/>
      <c r="L84" s="127"/>
      <c r="M84" s="126"/>
      <c r="N84" s="126"/>
      <c r="O84" s="126"/>
      <c r="P84" s="126"/>
    </row>
    <row r="85" spans="1:16" ht="15.75">
      <c r="A85" s="122"/>
      <c r="B85" s="122"/>
      <c r="C85" s="123"/>
      <c r="D85" s="122"/>
      <c r="E85" s="122"/>
      <c r="F85" s="124"/>
      <c r="G85" s="124"/>
      <c r="H85" s="124"/>
      <c r="I85" s="125"/>
      <c r="J85" s="126"/>
      <c r="K85" s="126"/>
      <c r="L85" s="127"/>
      <c r="M85" s="126"/>
      <c r="N85" s="126"/>
      <c r="O85" s="126"/>
      <c r="P85" s="126"/>
    </row>
    <row r="86" spans="1:16" ht="15.75">
      <c r="A86" s="122"/>
      <c r="B86" s="122"/>
      <c r="C86" s="123"/>
      <c r="D86" s="122"/>
      <c r="E86" s="122"/>
      <c r="F86" s="124"/>
      <c r="G86" s="124"/>
      <c r="H86" s="124"/>
      <c r="I86" s="125"/>
      <c r="J86" s="126"/>
      <c r="K86" s="126"/>
      <c r="L86" s="127"/>
      <c r="M86" s="126"/>
      <c r="N86" s="126"/>
      <c r="O86" s="126"/>
      <c r="P86" s="126"/>
    </row>
    <row r="87" spans="1:16" ht="15.75">
      <c r="A87" s="122"/>
      <c r="B87" s="122"/>
      <c r="C87" s="123"/>
      <c r="D87" s="122"/>
      <c r="E87" s="122"/>
      <c r="F87" s="124"/>
      <c r="G87" s="124"/>
      <c r="H87" s="124"/>
      <c r="I87" s="125"/>
      <c r="J87" s="126"/>
      <c r="K87" s="126"/>
      <c r="L87" s="127"/>
      <c r="M87" s="126"/>
      <c r="N87" s="126"/>
      <c r="O87" s="126"/>
      <c r="P87" s="126"/>
    </row>
    <row r="88" spans="1:16" ht="15.75">
      <c r="A88" s="122"/>
      <c r="B88" s="122"/>
      <c r="C88" s="123"/>
      <c r="D88" s="122"/>
      <c r="E88" s="122"/>
      <c r="F88" s="124"/>
      <c r="G88" s="124"/>
      <c r="H88" s="124"/>
      <c r="I88" s="125"/>
      <c r="J88" s="126"/>
      <c r="K88" s="126"/>
      <c r="L88" s="127"/>
      <c r="M88" s="126"/>
      <c r="N88" s="126"/>
      <c r="O88" s="126"/>
      <c r="P88" s="126"/>
    </row>
  </sheetData>
  <sheetProtection/>
  <autoFilter ref="A30:Q63"/>
  <mergeCells count="19">
    <mergeCell ref="A8:P8"/>
    <mergeCell ref="A9:P9"/>
    <mergeCell ref="A28:A30"/>
    <mergeCell ref="B28:B30"/>
    <mergeCell ref="C28:C30"/>
    <mergeCell ref="D28:D30"/>
    <mergeCell ref="E28:E30"/>
    <mergeCell ref="F28:F30"/>
    <mergeCell ref="G28:G30"/>
    <mergeCell ref="H28:H30"/>
    <mergeCell ref="O28:O30"/>
    <mergeCell ref="P28:P30"/>
    <mergeCell ref="A66:P66"/>
    <mergeCell ref="I28:I30"/>
    <mergeCell ref="J28:J30"/>
    <mergeCell ref="K28:K30"/>
    <mergeCell ref="L28:L30"/>
    <mergeCell ref="M28:M30"/>
    <mergeCell ref="N28:N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NK Rosneft - Purneftegaz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OEIvanova</dc:creator>
  <cp:keywords/>
  <dc:description/>
  <cp:lastModifiedBy>Ковалёва Наталья Сергеевна</cp:lastModifiedBy>
  <cp:lastPrinted>2022-08-02T13:13:23Z</cp:lastPrinted>
  <dcterms:created xsi:type="dcterms:W3CDTF">2013-02-14T06:17:09Z</dcterms:created>
  <dcterms:modified xsi:type="dcterms:W3CDTF">2023-09-29T10:23:02Z</dcterms:modified>
  <cp:category/>
  <cp:version/>
  <cp:contentType/>
  <cp:contentStatus/>
</cp:coreProperties>
</file>