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ечень (2)" sheetId="3" r:id="rId1"/>
  </sheets>
  <definedNames>
    <definedName name="_xlnm._FilterDatabase" localSheetId="0" hidden="1">'Перечень (2)'!$A$6:$L$12</definedName>
    <definedName name="_xlnm.Print_Titles" localSheetId="0">'Перечень (2)'!#REF!</definedName>
  </definedNames>
  <calcPr calcId="152511"/>
</workbook>
</file>

<file path=xl/calcChain.xml><?xml version="1.0" encoding="utf-8"?>
<calcChain xmlns="http://schemas.openxmlformats.org/spreadsheetml/2006/main">
  <c r="I8" i="3" l="1"/>
  <c r="F12" i="3" l="1"/>
  <c r="I12" i="3" s="1"/>
  <c r="I13" i="3"/>
  <c r="I11" i="3" l="1"/>
  <c r="I10" i="3"/>
  <c r="I9" i="3"/>
  <c r="I7" i="3"/>
  <c r="I14" i="3" l="1"/>
</calcChain>
</file>

<file path=xl/sharedStrings.xml><?xml version="1.0" encoding="utf-8"?>
<sst xmlns="http://schemas.openxmlformats.org/spreadsheetml/2006/main" count="71" uniqueCount="39">
  <si>
    <t>Приложение 1</t>
  </si>
  <si>
    <t>Перечень актуальных и готовых к централизованной реализации невостребованных МТР</t>
  </si>
  <si>
    <t>№ п/п</t>
  </si>
  <si>
    <t>Наименование ОГ</t>
  </si>
  <si>
    <t>№ Лота</t>
  </si>
  <si>
    <t>Вид НВЛ</t>
  </si>
  <si>
    <t xml:space="preserve">Наименование </t>
  </si>
  <si>
    <t>Количество</t>
  </si>
  <si>
    <t>Ед. измер.</t>
  </si>
  <si>
    <t>Место нахождения (Адрес склада  (фактический), Наименование организации (хранителя))</t>
  </si>
  <si>
    <t>Код ФККО (если применимо)</t>
  </si>
  <si>
    <t>ШТ</t>
  </si>
  <si>
    <t>Износ</t>
  </si>
  <si>
    <t>кг</t>
  </si>
  <si>
    <t>г. Москва, ул. Малая Калужская д. 15</t>
  </si>
  <si>
    <t>Дополнительные характеристики</t>
  </si>
  <si>
    <t>РН-МН-01</t>
  </si>
  <si>
    <t>РН-МН-02</t>
  </si>
  <si>
    <t>APC High Performance Battery Module for the Symmetra PX 250/500kW</t>
  </si>
  <si>
    <t>Аккумулятор APC SYBTU2-PLP</t>
  </si>
  <si>
    <t>Год приобретения</t>
  </si>
  <si>
    <t xml:space="preserve"> Истек срок годности. Вес единицы - 0,05 кг ( алюминий, гидрид никель-лантан, гидроксид калия, оксид никеля, пластик) </t>
  </si>
  <si>
    <t xml:space="preserve"> Истек срок годности. Вес единицы - 25,2 кг ( алюминий, свинец, кальций, сульфат свинца, вода, кислота, пластик) </t>
  </si>
  <si>
    <t xml:space="preserve"> Истек срок годности. Вес единицы - 153 кг ( алюминий, свинец, кальций, сульфат свинца, вода, кислота, пластик) </t>
  </si>
  <si>
    <t xml:space="preserve"> Истек срок годности. Вес единицы - 1,6 кг (алюминий, свинец, кальций, сульфат свинца, вода, кислота, пластик) </t>
  </si>
  <si>
    <t xml:space="preserve"> Истек срок годности. Вес единицы - 3,7 кг (алюминий, свинец, кальций, сульфат свинца, вода, кислота, пластик) </t>
  </si>
  <si>
    <t xml:space="preserve"> Истек срок годности. Вес единицы - 2,64 кг (алюминий, свинец, кальций, сульфат свинца, вода, кислота, пластик) </t>
  </si>
  <si>
    <t>АО «РН Менеджмент»</t>
  </si>
  <si>
    <t>Аккумулятор DJW12-4.5</t>
  </si>
  <si>
    <t>Аккумулятор 12В 12А/ч, DT 12-12</t>
  </si>
  <si>
    <t>Источник питания 12В 6А, СКАТ-1200У</t>
  </si>
  <si>
    <t>Лом кабеля с медной жилой</t>
  </si>
  <si>
    <t>кабель медно-жильный, утративший потребительские свойства</t>
  </si>
  <si>
    <t> Медная сборка, демонтированная методом срезки для дальнейшего использования не пригодна. Компонентный состав: медь - 51,10%, полимерные материалы - 48,9%</t>
  </si>
  <si>
    <t xml:space="preserve"> аккумуляторные батареи (б/у)</t>
  </si>
  <si>
    <t>Аккумуляторные батареи для ИК приемников LBB 4550/00</t>
  </si>
  <si>
    <t>Расчетный вес, т.</t>
  </si>
  <si>
    <t>не применимо</t>
  </si>
  <si>
    <t>4 82 305 11 52 3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</si>
</sst>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?_-;\-* #,##0.00\ _?_-;_-* &quot;-&quot;??\ _?_-;_-@_-"/>
    <numFmt numFmtId="164" formatCode="#,##0.000"/>
    <numFmt numFmtId="165" formatCode="0.0000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2" fontId="0" fillId="0" borderId="0" xfId="0" applyNumberFormat="1" applyAlignment="1">
      <alignment vertical="center" wrapText="1"/>
    </xf>
    <xf numFmtId="2" fontId="2" fillId="0" borderId="0" xfId="0" applyNumberFormat="1" applyFont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1" fontId="3" fillId="2" borderId="2" xfId="0" applyNumberFormat="1" applyFont="1" applyFill="1" applyBorder="1" applyAlignment="1">
      <alignment horizontal="center" vertical="center" wrapText="1"/>
    </xf>
    <xf numFmtId="1" fontId="1" fillId="0" borderId="0" xfId="0" applyNumberFormat="1" applyFont="1"/>
    <xf numFmtId="14" fontId="1" fillId="0" borderId="0" xfId="0" applyNumberFormat="1" applyFont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43" fontId="4" fillId="0" borderId="19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topLeftCell="B1" zoomScale="70" zoomScaleNormal="85" zoomScaleSheetLayoutView="70" workbookViewId="0">
      <selection activeCell="L12" sqref="L12"/>
    </sheetView>
  </sheetViews>
  <sheetFormatPr defaultColWidth="9.140625" defaultRowHeight="15" x14ac:dyDescent="0.25"/>
  <cols>
    <col min="1" max="1" width="7.140625" style="1" customWidth="1"/>
    <col min="2" max="2" width="25" style="1" customWidth="1"/>
    <col min="3" max="3" width="21.5703125" style="1" customWidth="1"/>
    <col min="4" max="4" width="49.28515625" style="1" customWidth="1"/>
    <col min="5" max="5" width="69.7109375" style="1" customWidth="1"/>
    <col min="6" max="6" width="13.42578125" style="1" customWidth="1"/>
    <col min="7" max="7" width="11.5703125" style="1" customWidth="1"/>
    <col min="8" max="8" width="51.5703125" style="2" customWidth="1"/>
    <col min="9" max="9" width="14.7109375" style="2" customWidth="1"/>
    <col min="10" max="10" width="14.85546875" style="2" customWidth="1"/>
    <col min="11" max="11" width="16" style="16" customWidth="1"/>
    <col min="12" max="12" width="22.5703125" style="2" customWidth="1"/>
    <col min="13" max="13" width="46.7109375" style="2" customWidth="1"/>
    <col min="14" max="16384" width="9.140625" style="2"/>
  </cols>
  <sheetData>
    <row r="1" spans="1:13" ht="20.25" x14ac:dyDescent="0.3">
      <c r="I1" s="3"/>
      <c r="J1" s="3"/>
      <c r="K1" s="3"/>
      <c r="L1" s="3"/>
      <c r="M1" s="3" t="s">
        <v>0</v>
      </c>
    </row>
    <row r="2" spans="1:13" x14ac:dyDescent="0.25">
      <c r="K2" s="2"/>
    </row>
    <row r="3" spans="1:13" ht="29.25" customHeight="1" x14ac:dyDescent="0.25">
      <c r="A3" s="61" t="s">
        <v>1</v>
      </c>
      <c r="B3" s="62"/>
      <c r="C3" s="62"/>
      <c r="D3" s="62"/>
      <c r="E3" s="62"/>
      <c r="F3" s="62"/>
      <c r="G3" s="62"/>
      <c r="H3" s="62"/>
      <c r="I3" s="4"/>
      <c r="J3" s="4"/>
      <c r="K3" s="4"/>
      <c r="L3" s="4"/>
    </row>
    <row r="4" spans="1:13" ht="19.5" customHeight="1" x14ac:dyDescent="0.25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13" customFormat="1" ht="81" customHeight="1" x14ac:dyDescent="0.25">
      <c r="A5" s="6" t="s">
        <v>2</v>
      </c>
      <c r="B5" s="6" t="s">
        <v>3</v>
      </c>
      <c r="C5" s="6" t="s">
        <v>4</v>
      </c>
      <c r="D5" s="7" t="s">
        <v>5</v>
      </c>
      <c r="E5" s="6" t="s">
        <v>6</v>
      </c>
      <c r="F5" s="8" t="s">
        <v>7</v>
      </c>
      <c r="G5" s="9" t="s">
        <v>8</v>
      </c>
      <c r="H5" s="10" t="s">
        <v>9</v>
      </c>
      <c r="I5" s="11" t="s">
        <v>36</v>
      </c>
      <c r="J5" s="12" t="s">
        <v>12</v>
      </c>
      <c r="K5" s="12" t="s">
        <v>20</v>
      </c>
      <c r="L5" s="12" t="s">
        <v>10</v>
      </c>
      <c r="M5" s="12" t="s">
        <v>15</v>
      </c>
    </row>
    <row r="6" spans="1:13" s="15" customFormat="1" ht="17.25" customHeight="1" thickBot="1" x14ac:dyDescent="0.3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12</v>
      </c>
      <c r="K6" s="14">
        <v>13</v>
      </c>
      <c r="L6" s="14">
        <v>14</v>
      </c>
      <c r="M6" s="14">
        <v>15</v>
      </c>
    </row>
    <row r="7" spans="1:13" s="29" customFormat="1" ht="57.6" customHeight="1" x14ac:dyDescent="0.25">
      <c r="A7" s="41">
        <v>1</v>
      </c>
      <c r="B7" s="37" t="s">
        <v>27</v>
      </c>
      <c r="C7" s="37" t="s">
        <v>16</v>
      </c>
      <c r="D7" s="51" t="s">
        <v>32</v>
      </c>
      <c r="E7" s="57" t="s">
        <v>31</v>
      </c>
      <c r="F7" s="53">
        <v>1419.45</v>
      </c>
      <c r="G7" s="44" t="s">
        <v>13</v>
      </c>
      <c r="H7" s="37" t="s">
        <v>14</v>
      </c>
      <c r="I7" s="37">
        <f>F7/1000</f>
        <v>1.4194500000000001</v>
      </c>
      <c r="J7" s="39">
        <v>1</v>
      </c>
      <c r="K7" s="40">
        <v>2016</v>
      </c>
      <c r="L7" s="40" t="s">
        <v>38</v>
      </c>
      <c r="M7" s="50" t="s">
        <v>33</v>
      </c>
    </row>
    <row r="8" spans="1:13" s="29" customFormat="1" ht="45" x14ac:dyDescent="0.25">
      <c r="A8" s="24">
        <v>3</v>
      </c>
      <c r="B8" s="43" t="s">
        <v>27</v>
      </c>
      <c r="C8" s="25" t="s">
        <v>17</v>
      </c>
      <c r="D8" s="52" t="s">
        <v>34</v>
      </c>
      <c r="E8" s="58" t="s">
        <v>18</v>
      </c>
      <c r="F8" s="54">
        <v>12</v>
      </c>
      <c r="G8" s="45" t="s">
        <v>11</v>
      </c>
      <c r="H8" s="25" t="s">
        <v>14</v>
      </c>
      <c r="I8" s="25">
        <f>ROUND(F8*153/1000,2)</f>
        <v>1.84</v>
      </c>
      <c r="J8" s="46">
        <v>1</v>
      </c>
      <c r="K8" s="47">
        <v>2016</v>
      </c>
      <c r="L8" s="48" t="s">
        <v>37</v>
      </c>
      <c r="M8" s="49" t="s">
        <v>23</v>
      </c>
    </row>
    <row r="9" spans="1:13" s="29" customFormat="1" ht="45" x14ac:dyDescent="0.25">
      <c r="A9" s="20">
        <v>4</v>
      </c>
      <c r="B9" s="18" t="s">
        <v>27</v>
      </c>
      <c r="C9" s="38" t="s">
        <v>17</v>
      </c>
      <c r="D9" s="52" t="s">
        <v>34</v>
      </c>
      <c r="E9" s="59" t="s">
        <v>19</v>
      </c>
      <c r="F9" s="55">
        <v>360</v>
      </c>
      <c r="G9" s="19" t="s">
        <v>11</v>
      </c>
      <c r="H9" s="18" t="s">
        <v>14</v>
      </c>
      <c r="I9" s="25">
        <f>ROUND(F9*25.2/1000,2)</f>
        <v>9.07</v>
      </c>
      <c r="J9" s="26">
        <v>1</v>
      </c>
      <c r="K9" s="30">
        <v>2016</v>
      </c>
      <c r="L9" s="48" t="s">
        <v>37</v>
      </c>
      <c r="M9" s="33" t="s">
        <v>22</v>
      </c>
    </row>
    <row r="10" spans="1:13" s="29" customFormat="1" ht="45" x14ac:dyDescent="0.25">
      <c r="A10" s="24">
        <v>5</v>
      </c>
      <c r="B10" s="18" t="s">
        <v>27</v>
      </c>
      <c r="C10" s="38" t="s">
        <v>17</v>
      </c>
      <c r="D10" s="52" t="s">
        <v>34</v>
      </c>
      <c r="E10" s="59" t="s">
        <v>35</v>
      </c>
      <c r="F10" s="55">
        <v>14</v>
      </c>
      <c r="G10" s="19" t="s">
        <v>11</v>
      </c>
      <c r="H10" s="18" t="s">
        <v>14</v>
      </c>
      <c r="I10" s="28">
        <f>ROUND(F10*0.05/1000,2)</f>
        <v>0</v>
      </c>
      <c r="J10" s="26">
        <v>1</v>
      </c>
      <c r="K10" s="30">
        <v>2016</v>
      </c>
      <c r="L10" s="48" t="s">
        <v>37</v>
      </c>
      <c r="M10" s="33" t="s">
        <v>21</v>
      </c>
    </row>
    <row r="11" spans="1:13" s="29" customFormat="1" ht="45" x14ac:dyDescent="0.25">
      <c r="A11" s="20">
        <v>6</v>
      </c>
      <c r="B11" s="18" t="s">
        <v>27</v>
      </c>
      <c r="C11" s="38" t="s">
        <v>17</v>
      </c>
      <c r="D11" s="52" t="s">
        <v>34</v>
      </c>
      <c r="E11" s="59" t="s">
        <v>28</v>
      </c>
      <c r="F11" s="55">
        <v>46</v>
      </c>
      <c r="G11" s="19" t="s">
        <v>11</v>
      </c>
      <c r="H11" s="18" t="s">
        <v>14</v>
      </c>
      <c r="I11" s="27">
        <f>ROUND(F11*1.6/1000,2)</f>
        <v>7.0000000000000007E-2</v>
      </c>
      <c r="J11" s="26">
        <v>1</v>
      </c>
      <c r="K11" s="30">
        <v>2016</v>
      </c>
      <c r="L11" s="48" t="s">
        <v>37</v>
      </c>
      <c r="M11" s="33" t="s">
        <v>24</v>
      </c>
    </row>
    <row r="12" spans="1:13" s="17" customFormat="1" ht="45" x14ac:dyDescent="0.25">
      <c r="A12" s="24">
        <v>7</v>
      </c>
      <c r="B12" s="18" t="s">
        <v>27</v>
      </c>
      <c r="C12" s="38" t="s">
        <v>17</v>
      </c>
      <c r="D12" s="52" t="s">
        <v>34</v>
      </c>
      <c r="E12" s="59" t="s">
        <v>29</v>
      </c>
      <c r="F12" s="55">
        <f>30+54</f>
        <v>84</v>
      </c>
      <c r="G12" s="19" t="s">
        <v>11</v>
      </c>
      <c r="H12" s="18" t="s">
        <v>14</v>
      </c>
      <c r="I12" s="27">
        <f>ROUND(F12*3.7/1000,2)</f>
        <v>0.31</v>
      </c>
      <c r="J12" s="26">
        <v>1</v>
      </c>
      <c r="K12" s="30">
        <v>2016</v>
      </c>
      <c r="L12" s="48" t="s">
        <v>37</v>
      </c>
      <c r="M12" s="33" t="s">
        <v>25</v>
      </c>
    </row>
    <row r="13" spans="1:13" s="17" customFormat="1" ht="45.75" thickBot="1" x14ac:dyDescent="0.3">
      <c r="A13" s="21">
        <v>8</v>
      </c>
      <c r="B13" s="22" t="s">
        <v>27</v>
      </c>
      <c r="C13" s="42" t="s">
        <v>17</v>
      </c>
      <c r="D13" s="52" t="s">
        <v>34</v>
      </c>
      <c r="E13" s="60" t="s">
        <v>30</v>
      </c>
      <c r="F13" s="56">
        <v>3</v>
      </c>
      <c r="G13" s="23" t="s">
        <v>11</v>
      </c>
      <c r="H13" s="22" t="s">
        <v>14</v>
      </c>
      <c r="I13" s="34">
        <f>ROUND(F13*2.64/1000,2)</f>
        <v>0.01</v>
      </c>
      <c r="J13" s="35">
        <v>1</v>
      </c>
      <c r="K13" s="32">
        <v>2016</v>
      </c>
      <c r="L13" s="32" t="s">
        <v>37</v>
      </c>
      <c r="M13" s="36" t="s">
        <v>26</v>
      </c>
    </row>
    <row r="14" spans="1:13" x14ac:dyDescent="0.25">
      <c r="I14" s="31">
        <f>SUM(I7:I13)</f>
        <v>12.719450000000002</v>
      </c>
    </row>
  </sheetData>
  <autoFilter ref="A6:L12"/>
  <mergeCells count="1">
    <mergeCell ref="A3:H3"/>
  </mergeCells>
  <pageMargins left="0.51181102362204722" right="0.11811023622047245" top="0.35433070866141736" bottom="0.15748031496062992" header="0.31496062992125984" footer="0.11811023622047245"/>
  <pageSetup paperSize="8" scale="45" fitToWidth="2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2024-09-06T10:25:21Z</dcterms:modified>
</cp:coreProperties>
</file>