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8-25 АКБ\"/>
    </mc:Choice>
  </mc:AlternateContent>
  <bookViews>
    <workbookView xWindow="-120" yWindow="-120" windowWidth="29040" windowHeight="15840" tabRatio="836"/>
  </bookViews>
  <sheets>
    <sheet name="Лист 1" sheetId="60" r:id="rId1"/>
    <sheet name="Лист1" sheetId="61" r:id="rId2"/>
  </sheets>
  <definedNames>
    <definedName name="_xlnm._FilterDatabase" localSheetId="0" hidden="1">'Лист 1'!$A$13:$J$42</definedName>
    <definedName name="_xlnm.Print_Titles" localSheetId="0">'Лист 1'!#REF!</definedName>
    <definedName name="_xlnm.Print_Area" localSheetId="0">'Лист 1'!$A$1:$M$60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60" l="1"/>
  <c r="G3" i="61" l="1"/>
  <c r="I3" i="61" s="1"/>
  <c r="I4" i="61" s="1"/>
  <c r="E2" i="61"/>
  <c r="G2" i="61"/>
  <c r="I2" i="61" s="1"/>
  <c r="J2" i="61" s="1"/>
  <c r="J3" i="61" l="1"/>
  <c r="J4" i="61" s="1"/>
  <c r="G29" i="60"/>
  <c r="G15" i="60" l="1"/>
  <c r="I15" i="60" s="1"/>
  <c r="J15" i="60" s="1"/>
  <c r="G16" i="60"/>
  <c r="I16" i="60" s="1"/>
  <c r="J16" i="60" s="1"/>
  <c r="G17" i="60"/>
  <c r="I17" i="60" s="1"/>
  <c r="J17" i="60" s="1"/>
  <c r="G18" i="60"/>
  <c r="I18" i="60" s="1"/>
  <c r="J18" i="60" s="1"/>
  <c r="G19" i="60"/>
  <c r="I19" i="60" s="1"/>
  <c r="J19" i="60" s="1"/>
  <c r="G20" i="60"/>
  <c r="I20" i="60" s="1"/>
  <c r="J20" i="60" s="1"/>
  <c r="G21" i="60"/>
  <c r="I21" i="60" s="1"/>
  <c r="J21" i="60" s="1"/>
  <c r="G22" i="60"/>
  <c r="I22" i="60" s="1"/>
  <c r="J22" i="60" s="1"/>
  <c r="G23" i="60"/>
  <c r="I23" i="60" s="1"/>
  <c r="J23" i="60" s="1"/>
  <c r="G24" i="60"/>
  <c r="I24" i="60" s="1"/>
  <c r="J24" i="60" s="1"/>
  <c r="G25" i="60"/>
  <c r="I25" i="60" s="1"/>
  <c r="J25" i="60" s="1"/>
  <c r="G26" i="60"/>
  <c r="I26" i="60" s="1"/>
  <c r="J26" i="60" s="1"/>
  <c r="G27" i="60"/>
  <c r="I27" i="60" s="1"/>
  <c r="J27" i="60" s="1"/>
  <c r="G28" i="60"/>
  <c r="I28" i="60" s="1"/>
  <c r="J28" i="60" s="1"/>
  <c r="I29" i="60"/>
  <c r="J29" i="60" s="1"/>
  <c r="G30" i="60"/>
  <c r="I30" i="60" s="1"/>
  <c r="J30" i="60" s="1"/>
  <c r="G31" i="60"/>
  <c r="I31" i="60" s="1"/>
  <c r="J31" i="60" s="1"/>
  <c r="G32" i="60"/>
  <c r="I32" i="60" s="1"/>
  <c r="J32" i="60" s="1"/>
  <c r="G33" i="60"/>
  <c r="J33" i="60" s="1"/>
  <c r="G34" i="60"/>
  <c r="I34" i="60" s="1"/>
  <c r="J34" i="60" s="1"/>
  <c r="G35" i="60"/>
  <c r="I35" i="60" s="1"/>
  <c r="J35" i="60" s="1"/>
  <c r="G36" i="60"/>
  <c r="I36" i="60" s="1"/>
  <c r="J36" i="60" s="1"/>
  <c r="G37" i="60"/>
  <c r="I37" i="60" s="1"/>
  <c r="J37" i="60" s="1"/>
  <c r="G38" i="60"/>
  <c r="I38" i="60" s="1"/>
  <c r="J38" i="60" s="1"/>
  <c r="G14" i="60"/>
  <c r="I14" i="60" s="1"/>
  <c r="J14" i="60" s="1"/>
  <c r="I39" i="60" l="1"/>
  <c r="I40" i="60" s="1"/>
  <c r="J39" i="60"/>
  <c r="J40" i="60" s="1"/>
</calcChain>
</file>

<file path=xl/sharedStrings.xml><?xml version="1.0" encoding="utf-8"?>
<sst xmlns="http://schemas.openxmlformats.org/spreadsheetml/2006/main" count="109" uniqueCount="75">
  <si>
    <t>Ед. изм</t>
  </si>
  <si>
    <t>Примечание</t>
  </si>
  <si>
    <t>МП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</si>
  <si>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</si>
  <si>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</si>
  <si>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Условия отгрузки</t>
  </si>
  <si>
    <t>Сроки вывоза невостребованных МТР (ОС)</t>
  </si>
  <si>
    <t>Кол-во</t>
  </si>
  <si>
    <t>ПИСЬМО О ПОДАЧЕ ЗАЯВКИ</t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</si>
  <si>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</si>
  <si>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</si>
  <si>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</si>
  <si>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</si>
  <si>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</si>
  <si>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</si>
  <si>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</si>
  <si>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</si>
  <si>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</si>
  <si>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</si>
  <si>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</si>
  <si>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</si>
  <si>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</si>
  <si>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</si>
  <si>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</si>
  <si>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</si>
  <si>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</si>
  <si>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</si>
  <si>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</si>
  <si>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</si>
  <si>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>Наименование МТР (ОС) в SAP</t>
  </si>
  <si>
    <t>№</t>
  </si>
  <si>
    <t>В течение 60 рабочих дней с момента поступления 100% предварительной оплаты за МТР на расчетный счет Продавца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</si>
  <si>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</si>
  <si>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</si>
  <si>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Итого по лоту 1</t>
  </si>
  <si>
    <t>Цена за 1 кг
(справочно)</t>
  </si>
  <si>
    <t>Ставка НДС, %</t>
  </si>
  <si>
    <r>
      <t xml:space="preserve">Цена за 1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</si>
  <si>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</si>
  <si>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Средний вес 1 ед., кг (справочно)</t>
  </si>
  <si>
    <t>Аккумулятор AGM VRLA 12V 7.2Ah б/у</t>
  </si>
  <si>
    <t>Аккумулятор AGM VRLA 12V 7Ah б/у</t>
  </si>
  <si>
    <t>Аккумулятор AGM VRLA 12V 4.5Ah б/у</t>
  </si>
  <si>
    <t>Аккумулятор AGM VRLA 12V 9Ah б/у</t>
  </si>
  <si>
    <t>Аккумулятор AGM VRLA 12V 6Ah б/у</t>
  </si>
  <si>
    <t>Аккумулятор AGM VRLA 12V 33Ah б/у</t>
  </si>
  <si>
    <t>Батарея аккумуляторная Exide 5 OPzS 350 LA б/у</t>
  </si>
  <si>
    <t>Батарея аккумуляторная HAWKER тип 6PZS 480 б/у</t>
  </si>
  <si>
    <t>Батарея аккумуляторная UNION тип 7PzS 560 б/у</t>
  </si>
  <si>
    <t>Батарея аккумуляторная FIAMM тип TMH 315/6 б/у</t>
  </si>
  <si>
    <t>шт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</si>
  <si>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</si>
  <si>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>(указать краткое наименование)</t>
  </si>
  <si>
    <t>(указать при наличии)</t>
  </si>
  <si>
    <t>№08-25 «Аккумуляторы б/у»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</si>
  <si>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</si>
  <si>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АКБ 6СТ-132 б/у</t>
  </si>
  <si>
    <t>АКБ 6СТ-190 б/у</t>
  </si>
  <si>
    <t>АКБ 6СТ-55 б/у</t>
  </si>
  <si>
    <t>АКБ 6СТ-90 б/у</t>
  </si>
  <si>
    <t>Аккумулятор AGM VRLA 12V 17Ah б/у</t>
  </si>
  <si>
    <t>Аккумулятор AGM VRLA 12V 26Ah б/у</t>
  </si>
  <si>
    <t>Аккумулятор AGM VRLA 12V 83Ah б/у</t>
  </si>
  <si>
    <t>Аккумулятор AGM VRLA 12V 8Ah б/у</t>
  </si>
  <si>
    <t>Батарея аккумуляторная Exide 3 OPzS 150 LA б/у</t>
  </si>
  <si>
    <t>Батарея аккумуляторная Sonnenschein A412/50 A  б/у</t>
  </si>
  <si>
    <t>Батарея аккумуляторная Sonnenschein GF 12 105 V б/у</t>
  </si>
  <si>
    <t>Батарея аккумуляторная TCM тип VSDX485MH-48V б/у</t>
  </si>
  <si>
    <t>Батарея аккумуляторная Uranio тип 12X2UHP243/M б/у</t>
  </si>
  <si>
    <t>Батарея аккумуляторная Varta Vb 2307+  б/у</t>
  </si>
  <si>
    <t>Батарея аккумуляторная Yuasa 450А (48В) б/у</t>
  </si>
  <si>
    <t>№
п/п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</si>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</sst>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right" vertical="center" wrapText="1"/>
    </xf>
    <xf numFmtId="166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vertical="center" wrapText="1"/>
      <protection locked="0"/>
    </xf>
    <xf numFmtId="167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Protection="1"/>
    <xf numFmtId="0" fontId="12" fillId="0" borderId="0" xfId="0" applyFont="1" applyBorder="1" applyAlignment="1" applyProtection="1">
      <alignment vertical="center"/>
    </xf>
    <xf numFmtId="167" fontId="0" fillId="0" borderId="0" xfId="0" applyNumberFormat="1"/>
    <xf numFmtId="49" fontId="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0" fillId="5" borderId="0" xfId="0" applyFill="1" applyAlignment="1" applyProtection="1">
      <alignment horizontal="left" vertical="center"/>
      <protection locked="0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5" borderId="8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2" fillId="0" borderId="8" xfId="0" applyNumberFormat="1" applyFont="1" applyBorder="1" applyAlignment="1" applyProtection="1">
      <alignment horizontal="center"/>
      <protection locked="0"/>
    </xf>
    <xf numFmtId="4" fontId="1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1" fillId="5" borderId="0" xfId="0" applyFont="1" applyFill="1" applyAlignment="1" applyProtection="1">
      <alignment horizontal="left" vertical="center"/>
      <protection locked="0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74"/>
  <sheetViews>
    <sheetView tabSelected="1" view="pageBreakPreview" zoomScale="93" zoomScaleNormal="70" zoomScaleSheetLayoutView="93" workbookViewId="0">
      <selection activeCell="C1" sqref="C1:G1"/>
    </sheetView>
  </sheetViews>
  <sheetFormatPr defaultColWidth="9.28515625" defaultRowHeight="12.75" x14ac:dyDescent="0.2"/>
  <cols>
    <col min="1" max="1" width="4.28515625" style="1" customWidth="1"/>
    <col min="2" max="2" width="59" style="13" customWidth="1"/>
    <col min="3" max="3" width="5" style="3" customWidth="1"/>
    <col min="4" max="4" width="7.85546875" style="3" customWidth="1"/>
    <col min="5" max="5" width="13" style="3" customWidth="1"/>
    <col min="6" max="6" width="13.42578125" style="3" customWidth="1"/>
    <col min="7" max="7" width="13.42578125" style="5" customWidth="1"/>
    <col min="8" max="8" width="8" style="1" customWidth="1"/>
    <col min="9" max="10" width="18.5703125" style="1" customWidth="1"/>
    <col min="11" max="11" width="27.7109375" style="6" customWidth="1"/>
    <col min="12" max="12" width="28" style="6" customWidth="1"/>
    <col min="13" max="13" width="21.5703125" style="7" customWidth="1"/>
    <col min="14" max="16384" width="9.28515625" style="2"/>
  </cols>
  <sheetData>
    <row r="1" spans="1:13" ht="15" x14ac:dyDescent="0.2">
      <c r="B1" s="24" t="s">
        <v>21</v>
      </c>
      <c r="C1" s="80" t="s">
        <v>52</v>
      </c>
      <c r="D1" s="58"/>
      <c r="E1" s="58"/>
      <c r="F1" s="58"/>
      <c r="G1" s="58"/>
    </row>
    <row r="2" spans="1:13" x14ac:dyDescent="0.2">
      <c r="B2" s="24" t="s">
        <v>22</v>
      </c>
      <c r="C2" s="80" t="s">
        <v>53</v>
      </c>
      <c r="D2" s="80"/>
      <c r="E2" s="80"/>
      <c r="F2" s="80"/>
      <c r="G2" s="80"/>
    </row>
    <row r="3" spans="1:13" x14ac:dyDescent="0.2">
      <c r="B3" s="24" t="s">
        <v>17</v>
      </c>
      <c r="C3" s="5" t="s">
        <v>54</v>
      </c>
    </row>
    <row r="6" spans="1:13" x14ac:dyDescent="0.2">
      <c r="A6" s="62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13" x14ac:dyDescent="0.2">
      <c r="A8" s="57"/>
      <c r="B8" s="57"/>
      <c r="M8" s="17" t="s">
        <v>3</v>
      </c>
    </row>
    <row r="9" spans="1:13" x14ac:dyDescent="0.2">
      <c r="A9" s="13"/>
      <c r="M9" s="17"/>
    </row>
    <row r="10" spans="1:13" x14ac:dyDescent="0.2">
      <c r="A10" s="13"/>
    </row>
    <row r="11" spans="1:13" ht="26.25" customHeight="1" x14ac:dyDescent="0.2">
      <c r="A11" s="63" t="s">
        <v>33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10"/>
    </row>
    <row r="12" spans="1:13" ht="26.25" customHeight="1" x14ac:dyDescent="0.2">
      <c r="A12" s="64" t="s">
        <v>51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39"/>
    </row>
    <row r="13" spans="1:13" s="8" customFormat="1" ht="69.75" customHeight="1" x14ac:dyDescent="0.25">
      <c r="A13" s="18" t="s">
        <v>71</v>
      </c>
      <c r="B13" s="18" t="s">
        <v>28</v>
      </c>
      <c r="C13" s="18" t="s">
        <v>0</v>
      </c>
      <c r="D13" s="18" t="s">
        <v>7</v>
      </c>
      <c r="E13" s="18" t="s">
        <v>39</v>
      </c>
      <c r="F13" s="18" t="s">
        <v>35</v>
      </c>
      <c r="G13" s="18" t="s">
        <v>37</v>
      </c>
      <c r="H13" s="19" t="s">
        <v>36</v>
      </c>
      <c r="I13" s="19" t="s">
        <v>4</v>
      </c>
      <c r="J13" s="19" t="s">
        <v>38</v>
      </c>
      <c r="K13" s="18" t="s">
        <v>5</v>
      </c>
      <c r="L13" s="18" t="s">
        <v>6</v>
      </c>
      <c r="M13" s="18" t="s">
        <v>1</v>
      </c>
    </row>
    <row r="14" spans="1:13" s="11" customFormat="1" ht="12.75" customHeight="1" x14ac:dyDescent="0.25">
      <c r="A14" s="12">
        <v>1</v>
      </c>
      <c r="B14" s="14" t="s">
        <v>56</v>
      </c>
      <c r="C14" s="21" t="s">
        <v>50</v>
      </c>
      <c r="D14" s="47">
        <v>2</v>
      </c>
      <c r="E14" s="46">
        <v>35</v>
      </c>
      <c r="F14" s="40"/>
      <c r="G14" s="40" t="str">
        <f>IF(F14&gt;0,ROUND(F14*E14,2),"")</f>
        <v/>
      </c>
      <c r="H14" s="77">
        <v>20</v>
      </c>
      <c r="I14" s="77" t="str">
        <f>IFERROR(G14*D14,"")</f>
        <v/>
      </c>
      <c r="J14" s="77" t="str">
        <f>IFERROR(I14*(1+H14/100),"")</f>
        <v/>
      </c>
      <c r="K14" s="68" t="s">
        <v>74</v>
      </c>
      <c r="L14" s="68" t="s">
        <v>31</v>
      </c>
      <c r="M14" s="41"/>
    </row>
    <row r="15" spans="1:13" s="11" customFormat="1" x14ac:dyDescent="0.25">
      <c r="A15" s="12">
        <v>2</v>
      </c>
      <c r="B15" s="14" t="s">
        <v>57</v>
      </c>
      <c r="C15" s="21" t="s">
        <v>50</v>
      </c>
      <c r="D15" s="47">
        <v>1</v>
      </c>
      <c r="E15" s="46">
        <v>48</v>
      </c>
      <c r="F15" s="40"/>
      <c r="G15" s="40" t="str">
        <f t="shared" ref="G15:G38" si="0">IF(F15&gt;0,ROUND(F15*E15,2),"")</f>
        <v/>
      </c>
      <c r="H15" s="77">
        <v>20</v>
      </c>
      <c r="I15" s="77" t="str">
        <f t="shared" ref="I15:I38" si="1">IFERROR(G15*D15,"")</f>
        <v/>
      </c>
      <c r="J15" s="77" t="str">
        <f t="shared" ref="J15:J38" si="2">IFERROR(I15*(1+H15/100),"")</f>
        <v/>
      </c>
      <c r="K15" s="69"/>
      <c r="L15" s="69"/>
      <c r="M15" s="41"/>
    </row>
    <row r="16" spans="1:13" s="11" customFormat="1" x14ac:dyDescent="0.25">
      <c r="A16" s="12">
        <v>3</v>
      </c>
      <c r="B16" s="14" t="s">
        <v>58</v>
      </c>
      <c r="C16" s="21" t="s">
        <v>50</v>
      </c>
      <c r="D16" s="47">
        <v>1</v>
      </c>
      <c r="E16" s="46">
        <v>12.3</v>
      </c>
      <c r="F16" s="40"/>
      <c r="G16" s="40" t="str">
        <f t="shared" si="0"/>
        <v/>
      </c>
      <c r="H16" s="77">
        <v>20</v>
      </c>
      <c r="I16" s="77" t="str">
        <f t="shared" si="1"/>
        <v/>
      </c>
      <c r="J16" s="77" t="str">
        <f t="shared" si="2"/>
        <v/>
      </c>
      <c r="K16" s="69"/>
      <c r="L16" s="69"/>
      <c r="M16" s="41"/>
    </row>
    <row r="17" spans="1:13" s="11" customFormat="1" x14ac:dyDescent="0.25">
      <c r="A17" s="12">
        <v>4</v>
      </c>
      <c r="B17" s="14" t="s">
        <v>59</v>
      </c>
      <c r="C17" s="21" t="s">
        <v>50</v>
      </c>
      <c r="D17" s="47">
        <v>4</v>
      </c>
      <c r="E17" s="46">
        <v>26</v>
      </c>
      <c r="F17" s="40"/>
      <c r="G17" s="40" t="str">
        <f t="shared" si="0"/>
        <v/>
      </c>
      <c r="H17" s="77">
        <v>20</v>
      </c>
      <c r="I17" s="77" t="str">
        <f t="shared" si="1"/>
        <v/>
      </c>
      <c r="J17" s="77" t="str">
        <f t="shared" si="2"/>
        <v/>
      </c>
      <c r="K17" s="69"/>
      <c r="L17" s="69"/>
      <c r="M17" s="41"/>
    </row>
    <row r="18" spans="1:13" s="11" customFormat="1" x14ac:dyDescent="0.25">
      <c r="A18" s="12">
        <v>5</v>
      </c>
      <c r="B18" s="14" t="s">
        <v>60</v>
      </c>
      <c r="C18" s="21" t="s">
        <v>50</v>
      </c>
      <c r="D18" s="47">
        <v>2</v>
      </c>
      <c r="E18" s="46">
        <v>5.6</v>
      </c>
      <c r="F18" s="40"/>
      <c r="G18" s="40" t="str">
        <f t="shared" si="0"/>
        <v/>
      </c>
      <c r="H18" s="77">
        <v>20</v>
      </c>
      <c r="I18" s="77" t="str">
        <f t="shared" si="1"/>
        <v/>
      </c>
      <c r="J18" s="77" t="str">
        <f t="shared" si="2"/>
        <v/>
      </c>
      <c r="K18" s="69"/>
      <c r="L18" s="69"/>
      <c r="M18" s="41"/>
    </row>
    <row r="19" spans="1:13" s="11" customFormat="1" x14ac:dyDescent="0.25">
      <c r="A19" s="12">
        <v>6</v>
      </c>
      <c r="B19" s="14" t="s">
        <v>61</v>
      </c>
      <c r="C19" s="21" t="s">
        <v>50</v>
      </c>
      <c r="D19" s="47">
        <v>67</v>
      </c>
      <c r="E19" s="46">
        <v>9.5261194029850742</v>
      </c>
      <c r="F19" s="40"/>
      <c r="G19" s="40" t="str">
        <f t="shared" si="0"/>
        <v/>
      </c>
      <c r="H19" s="77">
        <v>20</v>
      </c>
      <c r="I19" s="77" t="str">
        <f t="shared" si="1"/>
        <v/>
      </c>
      <c r="J19" s="77" t="str">
        <f t="shared" si="2"/>
        <v/>
      </c>
      <c r="K19" s="69"/>
      <c r="L19" s="69"/>
      <c r="M19" s="41"/>
    </row>
    <row r="20" spans="1:13" s="11" customFormat="1" x14ac:dyDescent="0.25">
      <c r="A20" s="12">
        <v>7</v>
      </c>
      <c r="B20" s="14" t="s">
        <v>45</v>
      </c>
      <c r="C20" s="21" t="s">
        <v>50</v>
      </c>
      <c r="D20" s="47">
        <v>76</v>
      </c>
      <c r="E20" s="46">
        <v>10</v>
      </c>
      <c r="F20" s="40"/>
      <c r="G20" s="40" t="str">
        <f t="shared" si="0"/>
        <v/>
      </c>
      <c r="H20" s="77">
        <v>20</v>
      </c>
      <c r="I20" s="77" t="str">
        <f t="shared" si="1"/>
        <v/>
      </c>
      <c r="J20" s="77" t="str">
        <f t="shared" si="2"/>
        <v/>
      </c>
      <c r="K20" s="69"/>
      <c r="L20" s="69"/>
      <c r="M20" s="41"/>
    </row>
    <row r="21" spans="1:13" s="11" customFormat="1" x14ac:dyDescent="0.25">
      <c r="A21" s="12">
        <v>8</v>
      </c>
      <c r="B21" s="14" t="s">
        <v>42</v>
      </c>
      <c r="C21" s="21" t="s">
        <v>50</v>
      </c>
      <c r="D21" s="47">
        <v>25</v>
      </c>
      <c r="E21" s="46">
        <v>1.46</v>
      </c>
      <c r="F21" s="40"/>
      <c r="G21" s="40" t="str">
        <f t="shared" si="0"/>
        <v/>
      </c>
      <c r="H21" s="77">
        <v>20</v>
      </c>
      <c r="I21" s="77" t="str">
        <f t="shared" si="1"/>
        <v/>
      </c>
      <c r="J21" s="77" t="str">
        <f t="shared" si="2"/>
        <v/>
      </c>
      <c r="K21" s="69"/>
      <c r="L21" s="69"/>
      <c r="M21" s="41"/>
    </row>
    <row r="22" spans="1:13" s="11" customFormat="1" x14ac:dyDescent="0.25">
      <c r="A22" s="12">
        <v>9</v>
      </c>
      <c r="B22" s="14" t="s">
        <v>44</v>
      </c>
      <c r="C22" s="21" t="s">
        <v>50</v>
      </c>
      <c r="D22" s="47">
        <v>72</v>
      </c>
      <c r="E22" s="46">
        <v>1.7999999999999998</v>
      </c>
      <c r="F22" s="40"/>
      <c r="G22" s="40" t="str">
        <f t="shared" si="0"/>
        <v/>
      </c>
      <c r="H22" s="77">
        <v>20</v>
      </c>
      <c r="I22" s="77" t="str">
        <f t="shared" si="1"/>
        <v/>
      </c>
      <c r="J22" s="77" t="str">
        <f t="shared" si="2"/>
        <v/>
      </c>
      <c r="K22" s="69"/>
      <c r="L22" s="69"/>
      <c r="M22" s="41"/>
    </row>
    <row r="23" spans="1:13" s="11" customFormat="1" x14ac:dyDescent="0.25">
      <c r="A23" s="12">
        <v>10</v>
      </c>
      <c r="B23" s="14" t="s">
        <v>40</v>
      </c>
      <c r="C23" s="21" t="s">
        <v>50</v>
      </c>
      <c r="D23" s="47">
        <v>214</v>
      </c>
      <c r="E23" s="46">
        <v>2.2366355140186913</v>
      </c>
      <c r="F23" s="40"/>
      <c r="G23" s="40" t="str">
        <f t="shared" si="0"/>
        <v/>
      </c>
      <c r="H23" s="77">
        <v>20</v>
      </c>
      <c r="I23" s="77" t="str">
        <f t="shared" si="1"/>
        <v/>
      </c>
      <c r="J23" s="77" t="str">
        <f t="shared" si="2"/>
        <v/>
      </c>
      <c r="K23" s="69"/>
      <c r="L23" s="69"/>
      <c r="M23" s="41"/>
    </row>
    <row r="24" spans="1:13" s="11" customFormat="1" x14ac:dyDescent="0.25">
      <c r="A24" s="12">
        <v>11</v>
      </c>
      <c r="B24" s="14" t="s">
        <v>41</v>
      </c>
      <c r="C24" s="21" t="s">
        <v>50</v>
      </c>
      <c r="D24" s="47">
        <v>37</v>
      </c>
      <c r="E24" s="46">
        <v>1.5756756756756756</v>
      </c>
      <c r="F24" s="40"/>
      <c r="G24" s="40" t="str">
        <f t="shared" si="0"/>
        <v/>
      </c>
      <c r="H24" s="77">
        <v>20</v>
      </c>
      <c r="I24" s="77" t="str">
        <f t="shared" si="1"/>
        <v/>
      </c>
      <c r="J24" s="77" t="str">
        <f t="shared" si="2"/>
        <v/>
      </c>
      <c r="K24" s="69"/>
      <c r="L24" s="69"/>
      <c r="M24" s="41"/>
    </row>
    <row r="25" spans="1:13" s="11" customFormat="1" x14ac:dyDescent="0.25">
      <c r="A25" s="12">
        <v>12</v>
      </c>
      <c r="B25" s="14" t="s">
        <v>62</v>
      </c>
      <c r="C25" s="21" t="s">
        <v>50</v>
      </c>
      <c r="D25" s="47">
        <v>40</v>
      </c>
      <c r="E25" s="46">
        <v>27</v>
      </c>
      <c r="F25" s="40"/>
      <c r="G25" s="40" t="str">
        <f t="shared" si="0"/>
        <v/>
      </c>
      <c r="H25" s="77">
        <v>20</v>
      </c>
      <c r="I25" s="77" t="str">
        <f t="shared" si="1"/>
        <v/>
      </c>
      <c r="J25" s="77" t="str">
        <f t="shared" si="2"/>
        <v/>
      </c>
      <c r="K25" s="69"/>
      <c r="L25" s="69"/>
      <c r="M25" s="41"/>
    </row>
    <row r="26" spans="1:13" s="11" customFormat="1" x14ac:dyDescent="0.25">
      <c r="A26" s="12">
        <v>13</v>
      </c>
      <c r="B26" s="14" t="s">
        <v>63</v>
      </c>
      <c r="C26" s="21" t="s">
        <v>50</v>
      </c>
      <c r="D26" s="47">
        <v>25</v>
      </c>
      <c r="E26" s="46">
        <v>2</v>
      </c>
      <c r="F26" s="40"/>
      <c r="G26" s="40" t="str">
        <f t="shared" si="0"/>
        <v/>
      </c>
      <c r="H26" s="77">
        <v>20</v>
      </c>
      <c r="I26" s="77" t="str">
        <f t="shared" si="1"/>
        <v/>
      </c>
      <c r="J26" s="77" t="str">
        <f t="shared" si="2"/>
        <v/>
      </c>
      <c r="K26" s="69"/>
      <c r="L26" s="69"/>
      <c r="M26" s="41"/>
    </row>
    <row r="27" spans="1:13" s="11" customFormat="1" x14ac:dyDescent="0.25">
      <c r="A27" s="12">
        <v>14</v>
      </c>
      <c r="B27" s="14" t="s">
        <v>43</v>
      </c>
      <c r="C27" s="21" t="s">
        <v>50</v>
      </c>
      <c r="D27" s="47">
        <v>353</v>
      </c>
      <c r="E27" s="46">
        <v>2.4794613031161474</v>
      </c>
      <c r="F27" s="40"/>
      <c r="G27" s="40" t="str">
        <f t="shared" si="0"/>
        <v/>
      </c>
      <c r="H27" s="77">
        <v>20</v>
      </c>
      <c r="I27" s="77" t="str">
        <f t="shared" si="1"/>
        <v/>
      </c>
      <c r="J27" s="77" t="str">
        <f t="shared" si="2"/>
        <v/>
      </c>
      <c r="K27" s="69"/>
      <c r="L27" s="69"/>
      <c r="M27" s="41"/>
    </row>
    <row r="28" spans="1:13" s="11" customFormat="1" x14ac:dyDescent="0.25">
      <c r="A28" s="12">
        <v>15</v>
      </c>
      <c r="B28" s="14" t="s">
        <v>64</v>
      </c>
      <c r="C28" s="21" t="s">
        <v>50</v>
      </c>
      <c r="D28" s="47">
        <v>32</v>
      </c>
      <c r="E28" s="46">
        <v>20</v>
      </c>
      <c r="F28" s="40"/>
      <c r="G28" s="40" t="str">
        <f t="shared" si="0"/>
        <v/>
      </c>
      <c r="H28" s="77">
        <v>20</v>
      </c>
      <c r="I28" s="77" t="str">
        <f t="shared" si="1"/>
        <v/>
      </c>
      <c r="J28" s="77" t="str">
        <f t="shared" si="2"/>
        <v/>
      </c>
      <c r="K28" s="69"/>
      <c r="L28" s="69"/>
      <c r="M28" s="41"/>
    </row>
    <row r="29" spans="1:13" s="11" customFormat="1" x14ac:dyDescent="0.25">
      <c r="A29" s="12">
        <v>16</v>
      </c>
      <c r="B29" s="14" t="s">
        <v>46</v>
      </c>
      <c r="C29" s="21" t="s">
        <v>50</v>
      </c>
      <c r="D29" s="47">
        <v>192</v>
      </c>
      <c r="E29" s="46">
        <v>27.7</v>
      </c>
      <c r="F29" s="40"/>
      <c r="G29" s="40" t="str">
        <f t="shared" si="0"/>
        <v/>
      </c>
      <c r="H29" s="77">
        <v>20</v>
      </c>
      <c r="I29" s="77" t="str">
        <f t="shared" si="1"/>
        <v/>
      </c>
      <c r="J29" s="77" t="str">
        <f t="shared" si="2"/>
        <v/>
      </c>
      <c r="K29" s="69"/>
      <c r="L29" s="69"/>
      <c r="M29" s="41"/>
    </row>
    <row r="30" spans="1:13" s="11" customFormat="1" x14ac:dyDescent="0.25">
      <c r="A30" s="12">
        <v>17</v>
      </c>
      <c r="B30" s="14" t="s">
        <v>49</v>
      </c>
      <c r="C30" s="21" t="s">
        <v>50</v>
      </c>
      <c r="D30" s="47">
        <v>1</v>
      </c>
      <c r="E30" s="46">
        <v>750</v>
      </c>
      <c r="F30" s="40"/>
      <c r="G30" s="40" t="str">
        <f t="shared" si="0"/>
        <v/>
      </c>
      <c r="H30" s="77">
        <v>20</v>
      </c>
      <c r="I30" s="77" t="str">
        <f t="shared" si="1"/>
        <v/>
      </c>
      <c r="J30" s="77" t="str">
        <f t="shared" si="2"/>
        <v/>
      </c>
      <c r="K30" s="69"/>
      <c r="L30" s="69"/>
      <c r="M30" s="41"/>
    </row>
    <row r="31" spans="1:13" s="11" customFormat="1" x14ac:dyDescent="0.25">
      <c r="A31" s="12">
        <v>18</v>
      </c>
      <c r="B31" s="14" t="s">
        <v>47</v>
      </c>
      <c r="C31" s="21" t="s">
        <v>50</v>
      </c>
      <c r="D31" s="47">
        <v>1</v>
      </c>
      <c r="E31" s="46">
        <v>750</v>
      </c>
      <c r="F31" s="40"/>
      <c r="G31" s="40" t="str">
        <f t="shared" si="0"/>
        <v/>
      </c>
      <c r="H31" s="77">
        <v>20</v>
      </c>
      <c r="I31" s="77" t="str">
        <f t="shared" si="1"/>
        <v/>
      </c>
      <c r="J31" s="77" t="str">
        <f t="shared" si="2"/>
        <v/>
      </c>
      <c r="K31" s="69"/>
      <c r="L31" s="69"/>
      <c r="M31" s="41"/>
    </row>
    <row r="32" spans="1:13" s="11" customFormat="1" x14ac:dyDescent="0.25">
      <c r="A32" s="12">
        <v>19</v>
      </c>
      <c r="B32" s="14" t="s">
        <v>65</v>
      </c>
      <c r="C32" s="21" t="s">
        <v>50</v>
      </c>
      <c r="D32" s="47">
        <v>1</v>
      </c>
      <c r="E32" s="46">
        <v>18.5</v>
      </c>
      <c r="F32" s="40"/>
      <c r="G32" s="40" t="str">
        <f t="shared" si="0"/>
        <v/>
      </c>
      <c r="H32" s="77">
        <v>20</v>
      </c>
      <c r="I32" s="77" t="str">
        <f t="shared" si="1"/>
        <v/>
      </c>
      <c r="J32" s="77" t="str">
        <f t="shared" si="2"/>
        <v/>
      </c>
      <c r="K32" s="69"/>
      <c r="L32" s="69"/>
      <c r="M32" s="41"/>
    </row>
    <row r="33" spans="1:18" s="11" customFormat="1" x14ac:dyDescent="0.25">
      <c r="A33" s="12">
        <v>20</v>
      </c>
      <c r="B33" s="14" t="s">
        <v>66</v>
      </c>
      <c r="C33" s="21" t="s">
        <v>50</v>
      </c>
      <c r="D33" s="47">
        <v>2</v>
      </c>
      <c r="E33" s="46">
        <v>38.700000000000003</v>
      </c>
      <c r="F33" s="40"/>
      <c r="G33" s="40" t="str">
        <f t="shared" si="0"/>
        <v/>
      </c>
      <c r="H33" s="77">
        <v>20</v>
      </c>
      <c r="I33" s="77" t="str">
        <f t="shared" si="1"/>
        <v/>
      </c>
      <c r="J33" s="77" t="str">
        <f t="shared" si="2"/>
        <v/>
      </c>
      <c r="K33" s="69"/>
      <c r="L33" s="69"/>
      <c r="M33" s="41"/>
    </row>
    <row r="34" spans="1:18" s="11" customFormat="1" x14ac:dyDescent="0.25">
      <c r="A34" s="12">
        <v>21</v>
      </c>
      <c r="B34" s="14" t="s">
        <v>67</v>
      </c>
      <c r="C34" s="21" t="s">
        <v>50</v>
      </c>
      <c r="D34" s="47">
        <v>1</v>
      </c>
      <c r="E34" s="46">
        <v>700</v>
      </c>
      <c r="F34" s="40"/>
      <c r="G34" s="40" t="str">
        <f t="shared" si="0"/>
        <v/>
      </c>
      <c r="H34" s="77">
        <v>20</v>
      </c>
      <c r="I34" s="77" t="str">
        <f t="shared" si="1"/>
        <v/>
      </c>
      <c r="J34" s="77" t="str">
        <f t="shared" si="2"/>
        <v/>
      </c>
      <c r="K34" s="69"/>
      <c r="L34" s="69"/>
      <c r="M34" s="41"/>
    </row>
    <row r="35" spans="1:18" s="11" customFormat="1" x14ac:dyDescent="0.25">
      <c r="A35" s="12">
        <v>22</v>
      </c>
      <c r="B35" s="14" t="s">
        <v>48</v>
      </c>
      <c r="C35" s="21" t="s">
        <v>50</v>
      </c>
      <c r="D35" s="47">
        <v>1</v>
      </c>
      <c r="E35" s="46">
        <v>912</v>
      </c>
      <c r="F35" s="40"/>
      <c r="G35" s="40" t="str">
        <f t="shared" si="0"/>
        <v/>
      </c>
      <c r="H35" s="77">
        <v>20</v>
      </c>
      <c r="I35" s="77" t="str">
        <f t="shared" si="1"/>
        <v/>
      </c>
      <c r="J35" s="77" t="str">
        <f t="shared" si="2"/>
        <v/>
      </c>
      <c r="K35" s="69"/>
      <c r="L35" s="69"/>
      <c r="M35" s="41"/>
    </row>
    <row r="36" spans="1:18" s="11" customFormat="1" x14ac:dyDescent="0.25">
      <c r="A36" s="12">
        <v>23</v>
      </c>
      <c r="B36" s="14" t="s">
        <v>68</v>
      </c>
      <c r="C36" s="21" t="s">
        <v>50</v>
      </c>
      <c r="D36" s="47">
        <v>4</v>
      </c>
      <c r="E36" s="46">
        <v>117</v>
      </c>
      <c r="F36" s="40"/>
      <c r="G36" s="40" t="str">
        <f t="shared" si="0"/>
        <v/>
      </c>
      <c r="H36" s="77">
        <v>20</v>
      </c>
      <c r="I36" s="77" t="str">
        <f t="shared" si="1"/>
        <v/>
      </c>
      <c r="J36" s="77" t="str">
        <f t="shared" si="2"/>
        <v/>
      </c>
      <c r="K36" s="69"/>
      <c r="L36" s="69"/>
      <c r="M36" s="41"/>
    </row>
    <row r="37" spans="1:18" s="11" customFormat="1" x14ac:dyDescent="0.25">
      <c r="A37" s="12">
        <v>24</v>
      </c>
      <c r="B37" s="14" t="s">
        <v>69</v>
      </c>
      <c r="C37" s="21" t="s">
        <v>50</v>
      </c>
      <c r="D37" s="47">
        <v>105</v>
      </c>
      <c r="E37" s="46">
        <v>34.299999999999997</v>
      </c>
      <c r="F37" s="40"/>
      <c r="G37" s="40" t="str">
        <f t="shared" si="0"/>
        <v/>
      </c>
      <c r="H37" s="77">
        <v>20</v>
      </c>
      <c r="I37" s="77" t="str">
        <f t="shared" si="1"/>
        <v/>
      </c>
      <c r="J37" s="77" t="str">
        <f t="shared" si="2"/>
        <v/>
      </c>
      <c r="K37" s="69"/>
      <c r="L37" s="69"/>
      <c r="M37" s="41"/>
    </row>
    <row r="38" spans="1:18" s="11" customFormat="1" x14ac:dyDescent="0.25">
      <c r="A38" s="12">
        <v>25</v>
      </c>
      <c r="B38" s="14" t="s">
        <v>70</v>
      </c>
      <c r="C38" s="21" t="s">
        <v>50</v>
      </c>
      <c r="D38" s="47">
        <v>1</v>
      </c>
      <c r="E38" s="46">
        <v>890</v>
      </c>
      <c r="F38" s="40"/>
      <c r="G38" s="40" t="str">
        <f t="shared" si="0"/>
        <v/>
      </c>
      <c r="H38" s="77">
        <v>20</v>
      </c>
      <c r="I38" s="77" t="str">
        <f t="shared" si="1"/>
        <v/>
      </c>
      <c r="J38" s="77" t="str">
        <f t="shared" si="2"/>
        <v/>
      </c>
      <c r="K38" s="69"/>
      <c r="L38" s="69"/>
      <c r="M38" s="41"/>
    </row>
    <row r="39" spans="1:18" s="11" customFormat="1" x14ac:dyDescent="0.25">
      <c r="A39" s="65" t="s">
        <v>34</v>
      </c>
      <c r="B39" s="66"/>
      <c r="C39" s="66"/>
      <c r="D39" s="66"/>
      <c r="E39" s="66"/>
      <c r="F39" s="66"/>
      <c r="G39" s="67"/>
      <c r="H39" s="22"/>
      <c r="I39" s="22">
        <f>SUM(I14:I38)</f>
        <v>0</v>
      </c>
      <c r="J39" s="22">
        <f>SUM(J14:J38)</f>
        <v>0</v>
      </c>
      <c r="K39" s="15"/>
      <c r="L39" s="15"/>
      <c r="M39" s="16"/>
    </row>
    <row r="40" spans="1:18" s="9" customFormat="1" ht="15" customHeight="1" x14ac:dyDescent="0.2">
      <c r="A40" s="59" t="s">
        <v>16</v>
      </c>
      <c r="B40" s="60"/>
      <c r="C40" s="60"/>
      <c r="D40" s="60"/>
      <c r="E40" s="60"/>
      <c r="F40" s="60"/>
      <c r="G40" s="61"/>
      <c r="H40" s="23"/>
      <c r="I40" s="23">
        <f t="shared" ref="I40:J40" si="3">I39</f>
        <v>0</v>
      </c>
      <c r="J40" s="23">
        <f t="shared" si="3"/>
        <v>0</v>
      </c>
      <c r="K40" s="20"/>
      <c r="L40" s="20"/>
      <c r="M40" s="20"/>
    </row>
    <row r="41" spans="1:18" s="4" customFormat="1" ht="15" customHeight="1" x14ac:dyDescent="0.2">
      <c r="A41" s="26" t="s">
        <v>14</v>
      </c>
      <c r="B41" s="26"/>
      <c r="C41" s="78" t="s">
        <v>72</v>
      </c>
      <c r="D41" s="78"/>
      <c r="E41" s="78"/>
      <c r="F41" s="78"/>
      <c r="G41" s="78"/>
      <c r="H41" s="78"/>
      <c r="I41" s="78"/>
      <c r="J41" s="78"/>
      <c r="K41" s="78"/>
      <c r="L41" s="78"/>
      <c r="M41" s="78"/>
    </row>
    <row r="42" spans="1:18" s="4" customFormat="1" ht="15" x14ac:dyDescent="0.2">
      <c r="A42" s="26" t="s">
        <v>15</v>
      </c>
      <c r="B42" s="26"/>
      <c r="C42" s="78" t="s">
        <v>73</v>
      </c>
      <c r="D42" s="79"/>
      <c r="E42" s="79"/>
      <c r="F42" s="79"/>
      <c r="G42" s="79"/>
      <c r="H42" s="79"/>
      <c r="I42" s="79"/>
      <c r="J42" s="79"/>
      <c r="K42" s="79"/>
      <c r="L42" s="79"/>
      <c r="M42" s="79"/>
    </row>
    <row r="43" spans="1:18" s="4" customForma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</row>
    <row r="44" spans="1:18" s="4" customFormat="1" x14ac:dyDescent="0.2">
      <c r="A44" s="55" t="s">
        <v>13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"/>
      <c r="R44" s="5"/>
    </row>
    <row r="45" spans="1:18" s="4" customFormat="1" ht="15" x14ac:dyDescent="0.2">
      <c r="A45" s="55" t="s">
        <v>10</v>
      </c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4"/>
      <c r="R45" s="54"/>
    </row>
    <row r="46" spans="1:18" s="4" customFormat="1" ht="15" x14ac:dyDescent="0.2">
      <c r="A46" s="55" t="s">
        <v>11</v>
      </c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"/>
      <c r="R46" s="5"/>
    </row>
    <row r="47" spans="1:18" s="4" customFormat="1" ht="15" x14ac:dyDescent="0.2">
      <c r="A47" s="55" t="s">
        <v>12</v>
      </c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10"/>
      <c r="R47" s="10"/>
    </row>
    <row r="48" spans="1:18" s="4" customFormat="1" ht="15" x14ac:dyDescent="0.2">
      <c r="A48" s="57" t="s">
        <v>55</v>
      </c>
      <c r="B48" s="5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10"/>
      <c r="R48" s="10"/>
    </row>
    <row r="49" spans="1:18" s="4" customFormat="1" ht="15" x14ac:dyDescent="0.2">
      <c r="A49" s="55" t="s">
        <v>32</v>
      </c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4"/>
      <c r="R49" s="54"/>
    </row>
    <row r="50" spans="1:18" s="4" customFormat="1" x14ac:dyDescent="0.2">
      <c r="A50" s="13"/>
      <c r="J50" s="45"/>
      <c r="K50" s="13"/>
      <c r="L50" s="13"/>
      <c r="M50" s="13"/>
    </row>
    <row r="51" spans="1:18" s="4" customFormat="1" x14ac:dyDescent="0.2">
      <c r="A51" s="13"/>
      <c r="J51" s="45"/>
      <c r="K51" s="13"/>
      <c r="L51" s="13"/>
      <c r="M51" s="13"/>
    </row>
    <row r="52" spans="1:18" s="4" customFormat="1" x14ac:dyDescent="0.2">
      <c r="A52" s="13"/>
      <c r="J52" s="45"/>
      <c r="K52" s="13"/>
      <c r="L52" s="13"/>
      <c r="M52" s="13"/>
    </row>
    <row r="53" spans="1:18" s="28" customFormat="1" x14ac:dyDescent="0.2">
      <c r="A53" s="27"/>
    </row>
    <row r="54" spans="1:18" s="32" customFormat="1" x14ac:dyDescent="0.2">
      <c r="A54" s="29"/>
      <c r="K54" s="49"/>
    </row>
    <row r="55" spans="1:18" s="36" customFormat="1" x14ac:dyDescent="0.2">
      <c r="A55" s="37"/>
      <c r="B55" s="52"/>
      <c r="D55" s="73"/>
      <c r="E55" s="73"/>
      <c r="F55" s="73"/>
      <c r="H55" s="75"/>
      <c r="I55" s="75"/>
      <c r="J55" s="75"/>
      <c r="K55" s="48"/>
    </row>
    <row r="56" spans="1:18" s="35" customFormat="1" ht="15" customHeight="1" x14ac:dyDescent="0.25">
      <c r="B56" s="53" t="s">
        <v>18</v>
      </c>
      <c r="D56" s="74" t="s">
        <v>19</v>
      </c>
      <c r="E56" s="74"/>
      <c r="F56" s="74"/>
      <c r="H56" s="76" t="s">
        <v>20</v>
      </c>
      <c r="I56" s="76"/>
      <c r="J56" s="76"/>
      <c r="K56" s="50"/>
    </row>
    <row r="57" spans="1:18" s="33" customFormat="1" x14ac:dyDescent="0.2">
      <c r="A57" s="32"/>
      <c r="B57" s="32"/>
    </row>
    <row r="58" spans="1:18" s="33" customFormat="1" x14ac:dyDescent="0.2">
      <c r="A58" s="29"/>
      <c r="B58" s="29"/>
      <c r="C58" s="31"/>
      <c r="D58" s="29"/>
      <c r="F58" s="30"/>
      <c r="L58" s="5"/>
      <c r="M58" s="1"/>
      <c r="N58" s="3"/>
      <c r="O58" s="3"/>
      <c r="P58" s="3"/>
      <c r="Q58" s="4"/>
      <c r="R58" s="4"/>
    </row>
    <row r="59" spans="1:18" s="4" customFormat="1" x14ac:dyDescent="0.2">
      <c r="A59" s="1"/>
      <c r="B59" s="1"/>
      <c r="C59" s="34" t="s">
        <v>2</v>
      </c>
      <c r="D59" s="1"/>
      <c r="F59" s="3"/>
      <c r="G59" s="3"/>
      <c r="H59" s="3"/>
      <c r="K59" s="1"/>
      <c r="L59" s="6"/>
      <c r="M59" s="6"/>
      <c r="N59" s="7"/>
      <c r="O59" s="2"/>
      <c r="P59" s="2"/>
      <c r="Q59" s="2"/>
      <c r="R59" s="2"/>
    </row>
    <row r="60" spans="1:18" s="4" customFormat="1" x14ac:dyDescent="0.2">
      <c r="A60" s="1"/>
      <c r="B60" s="13"/>
      <c r="K60" s="1"/>
      <c r="L60" s="6"/>
      <c r="M60" s="6"/>
      <c r="N60" s="7"/>
      <c r="O60" s="2"/>
      <c r="P60" s="2"/>
      <c r="Q60" s="2"/>
      <c r="R60" s="2"/>
    </row>
    <row r="61" spans="1:18" s="4" customFormat="1" x14ac:dyDescent="0.2">
      <c r="A61" s="13" t="s">
        <v>9</v>
      </c>
      <c r="B61" s="13"/>
      <c r="C61" s="3"/>
      <c r="D61" s="3"/>
      <c r="E61" s="3"/>
      <c r="F61" s="3"/>
      <c r="G61" s="5"/>
      <c r="H61" s="1"/>
      <c r="I61" s="1"/>
      <c r="J61" s="1"/>
      <c r="K61" s="6"/>
      <c r="L61" s="6"/>
      <c r="M61" s="7"/>
    </row>
    <row r="62" spans="1:18" s="4" customFormat="1" x14ac:dyDescent="0.2">
      <c r="A62" s="63" t="s">
        <v>23</v>
      </c>
      <c r="B62" s="63"/>
      <c r="C62" s="63"/>
      <c r="D62" s="63"/>
      <c r="E62" s="63"/>
      <c r="F62" s="63"/>
      <c r="G62" s="63"/>
      <c r="H62" s="63"/>
      <c r="I62" s="42"/>
      <c r="J62" s="42"/>
      <c r="K62" s="10"/>
      <c r="L62" s="10"/>
      <c r="M62" s="10"/>
    </row>
    <row r="63" spans="1:18" s="4" customFormat="1" ht="15" x14ac:dyDescent="0.2">
      <c r="A63" s="63" t="s">
        <v>24</v>
      </c>
      <c r="B63" s="72"/>
      <c r="C63" s="72"/>
      <c r="D63" s="72"/>
      <c r="E63" s="72"/>
      <c r="F63" s="72"/>
      <c r="G63" s="72"/>
      <c r="H63" s="72"/>
      <c r="I63" s="44"/>
      <c r="J63" s="44"/>
      <c r="K63" s="6"/>
      <c r="L63" s="6"/>
      <c r="M63" s="7"/>
    </row>
    <row r="64" spans="1:18" s="4" customFormat="1" ht="15" x14ac:dyDescent="0.2">
      <c r="A64" s="63" t="s">
        <v>25</v>
      </c>
      <c r="B64" s="72"/>
      <c r="C64" s="72"/>
      <c r="D64" s="72"/>
      <c r="E64" s="72"/>
      <c r="F64" s="72"/>
      <c r="G64" s="72"/>
      <c r="H64" s="72"/>
      <c r="I64" s="44"/>
    </row>
    <row r="65" spans="1:13" ht="42" customHeight="1" x14ac:dyDescent="0.2">
      <c r="A65" s="63" t="s">
        <v>26</v>
      </c>
      <c r="B65" s="72"/>
      <c r="C65" s="72"/>
      <c r="D65" s="72"/>
      <c r="E65" s="72"/>
      <c r="F65" s="72"/>
      <c r="G65" s="72"/>
      <c r="H65" s="72"/>
      <c r="I65" s="44"/>
    </row>
    <row r="66" spans="1:13" ht="15" x14ac:dyDescent="0.2">
      <c r="A66" s="63" t="s">
        <v>27</v>
      </c>
      <c r="B66" s="72"/>
      <c r="C66" s="72"/>
      <c r="D66" s="72"/>
      <c r="E66" s="72"/>
      <c r="F66" s="72"/>
      <c r="G66" s="72"/>
      <c r="H66" s="72"/>
      <c r="I66" s="44"/>
    </row>
    <row r="67" spans="1:13" ht="29.25" customHeight="1" x14ac:dyDescent="0.2">
      <c r="A67" s="70"/>
      <c r="B67" s="71"/>
      <c r="C67" s="71"/>
      <c r="D67" s="71"/>
      <c r="E67" s="71"/>
      <c r="F67" s="71"/>
      <c r="G67" s="71"/>
      <c r="H67" s="71"/>
      <c r="I67" s="43"/>
    </row>
    <row r="68" spans="1:13" x14ac:dyDescent="0.2">
      <c r="A68" s="5"/>
    </row>
    <row r="69" spans="1:13" x14ac:dyDescent="0.2">
      <c r="A69" s="5"/>
    </row>
    <row r="74" spans="1:13" s="1" customFormat="1" ht="31.5" customHeight="1" x14ac:dyDescent="0.2">
      <c r="B74" s="13"/>
      <c r="C74" s="3"/>
      <c r="D74" s="3"/>
      <c r="E74" s="3"/>
      <c r="F74" s="3"/>
      <c r="G74" s="5"/>
      <c r="K74" s="6"/>
      <c r="L74" s="6"/>
      <c r="M74" s="7"/>
    </row>
  </sheetData>
  <sheetProtection password="CF4A" sheet="1" formatCells="0" formatColumns="0" formatRows="0"/>
  <protectedRanges>
    <protectedRange sqref="G39 F14:G38" name="Диапазон1"/>
  </protectedRanges>
  <autoFilter ref="A13:J42"/>
  <mergeCells count="28">
    <mergeCell ref="C1:G1"/>
    <mergeCell ref="C41:M41"/>
    <mergeCell ref="C42:M42"/>
    <mergeCell ref="C2:G2"/>
    <mergeCell ref="D55:F55"/>
    <mergeCell ref="D56:F56"/>
    <mergeCell ref="H55:J55"/>
    <mergeCell ref="H56:J56"/>
    <mergeCell ref="A62:H62"/>
    <mergeCell ref="A67:H67"/>
    <mergeCell ref="A63:H63"/>
    <mergeCell ref="A64:H64"/>
    <mergeCell ref="A65:H65"/>
    <mergeCell ref="A66:H66"/>
    <mergeCell ref="A40:G40"/>
    <mergeCell ref="A6:M6"/>
    <mergeCell ref="A8:B8"/>
    <mergeCell ref="A39:G39"/>
    <mergeCell ref="K14:K38"/>
    <mergeCell ref="L14:L38"/>
    <mergeCell ref="A11:L11"/>
    <mergeCell ref="A12:L12"/>
    <mergeCell ref="A44:P44"/>
    <mergeCell ref="A45:P45"/>
    <mergeCell ref="A46:P46"/>
    <mergeCell ref="A47:P47"/>
    <mergeCell ref="A48:P48"/>
    <mergeCell ref="A49:P49"/>
  </mergeCells>
  <pageMargins left="0.23622047244094491" right="0.23622047244094491" top="0.35433070866141736" bottom="0.27559055118110237" header="0.19685039370078741" footer="0.15748031496062992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workbookViewId="0">
      <selection activeCell="E2" sqref="E2"/>
    </sheetView>
  </sheetViews>
  <sheetFormatPr defaultRowHeight="15" x14ac:dyDescent="0.25"/>
  <cols>
    <col min="1" max="1" width="4.28515625" customWidth="1"/>
    <col min="2" max="2" width="35.7109375" customWidth="1"/>
    <col min="3" max="3" width="5" customWidth="1"/>
    <col min="4" max="4" width="7.85546875" customWidth="1"/>
    <col min="5" max="5" width="13" customWidth="1"/>
    <col min="6" max="7" width="13.42578125" customWidth="1"/>
    <col min="8" max="10" width="18.5703125" customWidth="1"/>
  </cols>
  <sheetData>
    <row r="1" spans="1:10" ht="38.25" x14ac:dyDescent="0.25">
      <c r="A1" s="18" t="s">
        <v>30</v>
      </c>
      <c r="B1" s="18" t="s">
        <v>29</v>
      </c>
      <c r="C1" s="18" t="s">
        <v>0</v>
      </c>
      <c r="D1" s="18" t="s">
        <v>7</v>
      </c>
      <c r="E1" s="18" t="s">
        <v>39</v>
      </c>
      <c r="F1" s="18" t="s">
        <v>35</v>
      </c>
      <c r="G1" s="18" t="s">
        <v>37</v>
      </c>
      <c r="H1" s="19" t="s">
        <v>36</v>
      </c>
      <c r="I1" s="19" t="s">
        <v>4</v>
      </c>
      <c r="J1" s="19" t="s">
        <v>38</v>
      </c>
    </row>
    <row r="2" spans="1:10" ht="25.5" x14ac:dyDescent="0.25">
      <c r="A2" s="12">
        <v>16</v>
      </c>
      <c r="B2" s="38" t="s">
        <v>46</v>
      </c>
      <c r="C2" s="21" t="s">
        <v>50</v>
      </c>
      <c r="D2" s="47">
        <v>87</v>
      </c>
      <c r="E2" s="46">
        <f>5318.38848/D2</f>
        <v>61.130902068965511</v>
      </c>
      <c r="F2" s="40">
        <v>60.17</v>
      </c>
      <c r="G2" s="40">
        <f t="shared" ref="G2" si="0">IF(F2&gt;0,ROUND(F2*E2,2),"")</f>
        <v>3678.25</v>
      </c>
      <c r="H2" s="40">
        <v>20</v>
      </c>
      <c r="I2" s="40">
        <f t="shared" ref="I2" si="1">IFERROR(G2*D2,"")</f>
        <v>320007.75</v>
      </c>
      <c r="J2" s="40">
        <f t="shared" ref="J2" si="2">IFERROR(I2*(1+H2/100),"")</f>
        <v>384009.3</v>
      </c>
    </row>
    <row r="3" spans="1:10" x14ac:dyDescent="0.25">
      <c r="E3" s="46">
        <v>27.7</v>
      </c>
      <c r="F3" s="40">
        <v>60.17</v>
      </c>
      <c r="G3" s="40">
        <f t="shared" ref="G3" si="3">IF(F3&gt;0,ROUND(F3*E3,2),"")</f>
        <v>1666.71</v>
      </c>
      <c r="H3" s="40">
        <v>20</v>
      </c>
      <c r="I3" s="40">
        <f>IFERROR(G3*D2,"")</f>
        <v>145003.76999999999</v>
      </c>
      <c r="J3" s="40">
        <f t="shared" ref="J3" si="4">IFERROR(I3*(1+H3/100),"")</f>
        <v>174004.52399999998</v>
      </c>
    </row>
    <row r="4" spans="1:10" x14ac:dyDescent="0.25">
      <c r="I4" s="51">
        <f>I2-I3</f>
        <v>175003.98</v>
      </c>
      <c r="J4" s="51">
        <f>J2-J3</f>
        <v>210004.77600000001</v>
      </c>
    </row>
  </sheetData>
  <protectedRanges>
    <protectedRange sqref="F2:G3" name="Диапазон1_1"/>
  </protectedRange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2024-09-06T06:10:52Z</cp:lastPrinted>
  <dcterms:created xsi:type="dcterms:W3CDTF">2015-09-14T07:06:03Z</dcterms:created>
  <dcterms:modified xsi:type="dcterms:W3CDTF">2025-04-28T10:20:50Z</dcterms:modified>
</cp:coreProperties>
</file>