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8" r:id="rId1"/>
  </sheets>
  <externalReferences>
    <externalReference r:id="rId2"/>
  </externalReferences>
  <definedNames>
    <definedName name="_xlnm._FilterDatabase" localSheetId="0" hidden="1">Лист1!$A$11:$T$37</definedName>
    <definedName name="_xlnm.Print_Area" localSheetId="0">Лист1!$A$1:$P$45</definedName>
  </definedNames>
  <calcPr calcId="162913"/>
</workbook>
</file>

<file path=xl/calcChain.xml><?xml version="1.0" encoding="utf-8"?>
<calcChain xmlns="http://schemas.openxmlformats.org/spreadsheetml/2006/main">
  <c r="M13" i="8" l="1"/>
  <c r="M28" i="8" s="1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12" i="8"/>
  <c r="L28" i="8" l="1"/>
</calcChain>
</file>

<file path=xl/sharedStrings.xml><?xml version="1.0" encoding="utf-8"?>
<sst xmlns="http://schemas.openxmlformats.org/spreadsheetml/2006/main" count="152" uniqueCount="78">
  <si>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</si>
  <si>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</si>
  <si>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</si>
  <si>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</si>
  <si>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</si>
  <si>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</si>
  <si>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</si>
  <si>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</si>
  <si>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</si>
  <si>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</si>
  <si>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</si>
  <si>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</si>
  <si>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</si>
  <si>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</si>
  <si>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</si>
  <si>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</si>
  <si>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</si>
  <si>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</si>
  <si>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</si>
  <si>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</si>
  <si>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</si>
  <si>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</si>
  <si>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</si>
  <si>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</si>
  <si>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</si>
  <si>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</si>
  <si>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</si>
  <si>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</si>
  <si>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</si>
  <si>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>НВИ</t>
  </si>
  <si>
    <t>Меcтонахождение</t>
  </si>
  <si>
    <t>Неудовлетворительное</t>
  </si>
  <si>
    <t>ед.</t>
  </si>
  <si>
    <t>ЛОТ № 1-16</t>
  </si>
  <si>
    <t>Филиал ООО "РН-Транспорт" в г.Усинск</t>
  </si>
  <si>
    <t>БУЛЬДОЗЕР Б10М2Б6000В6Н1ЗАВ45886</t>
  </si>
  <si>
    <t>ПАРОВАЯ ПЕРЕДВИЖНАЯ УСТАНОВКА ППУА-1600/100 НА ШАС</t>
  </si>
  <si>
    <t>Авт-самосвал 452700 на ш. Урал 55571 № В 435 ЕХ 11</t>
  </si>
  <si>
    <t>Автоцистерна АЦН-10 на шасси КАМАЗ 43118, н650хв</t>
  </si>
  <si>
    <t>Агрегат для депарафинизации скважин АДПМ-12/150 на</t>
  </si>
  <si>
    <t>АГРЕГАТ АДПМ-12/150 НА ШАССИ КАМАЗ-43118-1016-15</t>
  </si>
  <si>
    <t>Внедорожное транспортное средство ТРЭКОЛ-3929Д</t>
  </si>
  <si>
    <t>БУЛЬДОЗЕР Б10М2Б6000В6Н1ЗАВ45887</t>
  </si>
  <si>
    <t>БУЛЬДОЗЕР Б10М2Б6000В6Н1ЗАВ45891</t>
  </si>
  <si>
    <t>СНЕГОБОЛОТОХОД ГУСЕНИЧНЫЙ ТТМ-3902ГР-01 зав.№640</t>
  </si>
  <si>
    <t>СНЕГОБОЛОТОХОД ГУСЕНИЧНЫЙ ТТМ-3902ГР(зав.№652)</t>
  </si>
  <si>
    <t>ГУСЕНИЧНЫЙ СНЕГОБОЛОТОХОД ТТМ-3902ГР-01</t>
  </si>
  <si>
    <t>ТРАКТОР С БУЛЬД.ОБ.Б10МБ021-В4 ЗАВ.45639(166395)</t>
  </si>
  <si>
    <t>Авт. ГАЗ-33023 Газель гру</t>
  </si>
  <si>
    <t>566811-02 (АКНС-10-4320) на шасси Урал-4320</t>
  </si>
  <si>
    <t>г. Усинск, ул. Заводская, 4</t>
  </si>
  <si>
    <t>НАО, м-р Надейюское</t>
  </si>
  <si>
    <t>НАО, м-р Хасырей</t>
  </si>
  <si>
    <t>0462 КХ 11</t>
  </si>
  <si>
    <t>О 760 АМ 11</t>
  </si>
  <si>
    <t>В 435 ЕХ 11</t>
  </si>
  <si>
    <t>Н 650 ХВ 11</t>
  </si>
  <si>
    <t>О 758 АМ 11</t>
  </si>
  <si>
    <t>В 513 МР 11</t>
  </si>
  <si>
    <t>О 894 КА 11</t>
  </si>
  <si>
    <t>8517 МХ 02</t>
  </si>
  <si>
    <t>0463 КХ 11</t>
  </si>
  <si>
    <t>0464 КХ 11</t>
  </si>
  <si>
    <t>5012 КХ 11</t>
  </si>
  <si>
    <t>5327 КХ 11</t>
  </si>
  <si>
    <t>6491 КК 11</t>
  </si>
  <si>
    <t>0334 КХ 11</t>
  </si>
  <si>
    <t>В 760 ВХ 11</t>
  </si>
  <si>
    <t>Р 601 РН 11</t>
  </si>
  <si>
    <t xml:space="preserve">7. Предусмотрен осмотр техники перед продажей. </t>
  </si>
  <si>
    <t>5. Настоящее предложение не может быть отозвано и является безотзывной офертой.</t>
  </si>
  <si>
    <t>4. Настоящим подтверждаю включение согласованных выше условий в договор и их соблюдение.</t>
  </si>
  <si>
    <t>3. Обязательства Покупателя по оплате считаются исполненными с момента поступления денежных средств на расчетный счет ООО "РН-Транспорт".</t>
  </si>
  <si>
    <t>2. Проведение работ по подготовке к транспортировке, погрузо-разгрузочные работы и транспортировка Товара производится за счет Покупателя в срок до 27 декабря 2025 года.</t>
  </si>
  <si>
    <t xml:space="preserve">1. Форма оплаты Товара -100% предоплата </t>
  </si>
  <si>
    <t>6. Настоящим подтверждаю согласие с условиями и формой договора, размещенного в составе закупочной документации по данному Лоту/Лотам, а также сроками его подписания (в течение 20 календарных дней со дня уведомления).</t>
  </si>
  <si>
    <t>Примечание:  Лот делимый по позициям</t>
  </si>
  <si>
    <t>Приемлемая стоимость,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</si>
</sst>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0" fontId="9" fillId="0" borderId="0"/>
  </cellStyleXfs>
  <cellXfs count="50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165" fontId="5" fillId="0" borderId="0" xfId="0" applyNumberFormat="1" applyFont="1"/>
    <xf numFmtId="2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8" fillId="0" borderId="0" xfId="0" applyFont="1" applyBorder="1"/>
    <xf numFmtId="165" fontId="8" fillId="0" borderId="0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166" fontId="6" fillId="3" borderId="1" xfId="4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3" xfId="0" applyFont="1" applyBorder="1" applyAlignment="1">
      <alignment horizontal="left" wrapText="1"/>
    </xf>
    <xf numFmtId="0" fontId="6" fillId="3" borderId="5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right" vertical="center" wrapText="1"/>
    </xf>
    <xf numFmtId="0" fontId="6" fillId="3" borderId="7" xfId="0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0 2 2 2 2" xfId="3"/>
    <cellStyle name="Обычный 2" xfId="6"/>
    <cellStyle name="Обычный 3" xfId="2"/>
    <cellStyle name="Обычный 4" xfId="5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35</xdr:row>
      <xdr:rowOff>23133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35</xdr:row>
      <xdr:rowOff>23133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35</xdr:row>
      <xdr:rowOff>23133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35</xdr:row>
      <xdr:rowOff>23133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35</xdr:row>
      <xdr:rowOff>73478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35</xdr:row>
      <xdr:rowOff>73478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35</xdr:row>
      <xdr:rowOff>73478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35</xdr:row>
      <xdr:rowOff>73478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83005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83005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83005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83005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83005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83005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83005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83005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56038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280308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280308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280308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280308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35</xdr:row>
      <xdr:rowOff>63953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35</xdr:row>
      <xdr:rowOff>63953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35</xdr:row>
      <xdr:rowOff>63953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35</xdr:row>
      <xdr:rowOff>63953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31</xdr:row>
      <xdr:rowOff>326571</xdr:rowOff>
    </xdr:from>
    <xdr:to>
      <xdr:col>5</xdr:col>
      <xdr:colOff>100693</xdr:colOff>
      <xdr:row>34</xdr:row>
      <xdr:rowOff>210912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208190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208190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208190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208190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208190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208190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208190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31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31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31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31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33</xdr:row>
      <xdr:rowOff>53069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33</xdr:row>
      <xdr:rowOff>53069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33</xdr:row>
      <xdr:rowOff>53069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33</xdr:row>
      <xdr:rowOff>53069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NTT_GO/MTO/&#1042;&#1050;&#1057;/&#1056;&#1045;&#1072;&#1083;&#1080;&#1079;&#1072;&#1094;&#1080;&#1103;/&#8470;26%20&#1086;&#1090;%2001.08.2025/4.%2016%20&#1058;&#1057;%20&#1059;&#1089;&#1080;&#1085;&#1089;&#1082;/7%20&#1056;&#1072;&#1089;&#1095;&#1077;&#1090;%20&#1089;&#1090;&#1086;&#1080;&#1084;&#1086;&#1089;&#1090;&#1080;/&#1055;&#1088;&#1086;&#1090;&#1086;&#1082;&#1086;&#1083;%20&#8470;%2077&#1094;%20&#1055;&#1088;&#1080;&#1083;&#1086;&#1078;&#1077;&#1085;&#1080;&#1077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 (Усинск 16 ед.)"/>
    </sheetNames>
    <sheetDataSet>
      <sheetData sheetId="0">
        <row r="9">
          <cell r="F9" t="str">
            <v>0462 КХ 11</v>
          </cell>
          <cell r="G9">
            <v>166681</v>
          </cell>
          <cell r="H9">
            <v>2013</v>
          </cell>
          <cell r="I9">
            <v>43160</v>
          </cell>
          <cell r="J9">
            <v>5196023.8499999996</v>
          </cell>
          <cell r="K9">
            <v>3312465.26</v>
          </cell>
          <cell r="L9">
            <v>80000462</v>
          </cell>
          <cell r="M9" t="str">
            <v>-</v>
          </cell>
          <cell r="N9">
            <v>44656</v>
          </cell>
          <cell r="O9" t="str">
            <v>г. Усинск, ул. Заводская, 4</v>
          </cell>
          <cell r="P9" t="str">
            <v>Неудовлетворительное</v>
          </cell>
          <cell r="Q9" t="str">
            <v>25-36/1-Т</v>
          </cell>
          <cell r="R9">
            <v>650000</v>
          </cell>
        </row>
        <row r="10">
          <cell r="F10" t="str">
            <v>О 760 АМ 11</v>
          </cell>
          <cell r="G10" t="str">
            <v>X89689160A0DM7034</v>
          </cell>
          <cell r="H10">
            <v>2010</v>
          </cell>
          <cell r="I10">
            <v>43160</v>
          </cell>
          <cell r="J10">
            <v>2236793.4700000002</v>
          </cell>
          <cell r="K10">
            <v>0</v>
          </cell>
          <cell r="L10">
            <v>80000760</v>
          </cell>
          <cell r="M10" t="str">
            <v>-</v>
          </cell>
          <cell r="N10">
            <v>45017</v>
          </cell>
          <cell r="O10" t="str">
            <v>г. Усинск, ул. Заводская, 4</v>
          </cell>
          <cell r="P10" t="str">
            <v>Неудовлетворительное</v>
          </cell>
          <cell r="Q10" t="str">
            <v>25-36/1-Т</v>
          </cell>
          <cell r="R10">
            <v>583333.32999999996</v>
          </cell>
        </row>
        <row r="11">
          <cell r="F11" t="str">
            <v>В 435 ЕХ 11</v>
          </cell>
          <cell r="G11" t="str">
            <v>X8945270010AK1055</v>
          </cell>
          <cell r="H11">
            <v>2001</v>
          </cell>
          <cell r="I11">
            <v>43160</v>
          </cell>
          <cell r="J11">
            <v>60515</v>
          </cell>
          <cell r="K11">
            <v>0</v>
          </cell>
          <cell r="L11">
            <v>81000435</v>
          </cell>
          <cell r="M11" t="str">
            <v>-</v>
          </cell>
          <cell r="N11">
            <v>45018</v>
          </cell>
          <cell r="O11" t="str">
            <v>г. Усинск, ул. Заводская, 4</v>
          </cell>
          <cell r="P11" t="str">
            <v>Неудовлетворительное</v>
          </cell>
          <cell r="Q11" t="str">
            <v>25-36/1-Т</v>
          </cell>
          <cell r="R11">
            <v>333333.33</v>
          </cell>
        </row>
        <row r="12">
          <cell r="F12" t="str">
            <v>Н 650 ХВ 11</v>
          </cell>
          <cell r="G12" t="str">
            <v>X896619H2A0DM7016</v>
          </cell>
          <cell r="H12">
            <v>2010</v>
          </cell>
          <cell r="I12">
            <v>43160</v>
          </cell>
          <cell r="J12">
            <v>1650000</v>
          </cell>
          <cell r="K12">
            <v>0</v>
          </cell>
          <cell r="L12">
            <v>80000650</v>
          </cell>
          <cell r="M12" t="str">
            <v>-</v>
          </cell>
          <cell r="N12">
            <v>45292</v>
          </cell>
          <cell r="O12" t="str">
            <v>НАО, м-р Хасырей</v>
          </cell>
          <cell r="P12" t="str">
            <v>Неудовлетворительное</v>
          </cell>
          <cell r="Q12" t="str">
            <v>25-36/1-Т</v>
          </cell>
          <cell r="R12">
            <v>400000</v>
          </cell>
        </row>
        <row r="13">
          <cell r="F13" t="str">
            <v>О 758 АМ 11</v>
          </cell>
          <cell r="G13" t="str">
            <v>XTC43118RA2376416</v>
          </cell>
          <cell r="H13">
            <v>2010</v>
          </cell>
          <cell r="I13">
            <v>43160</v>
          </cell>
          <cell r="J13">
            <v>2236793.4700000002</v>
          </cell>
          <cell r="K13">
            <v>0</v>
          </cell>
          <cell r="L13">
            <v>80000758</v>
          </cell>
          <cell r="M13" t="str">
            <v>-</v>
          </cell>
          <cell r="N13">
            <v>45017</v>
          </cell>
          <cell r="O13" t="str">
            <v>г. Усинск, ул. Заводская, 4</v>
          </cell>
          <cell r="P13" t="str">
            <v>Неудовлетворительное</v>
          </cell>
          <cell r="Q13" t="str">
            <v>25-36/1-Т</v>
          </cell>
          <cell r="R13">
            <v>583333.32999999996</v>
          </cell>
        </row>
        <row r="14">
          <cell r="F14" t="str">
            <v>В 513 МР 11</v>
          </cell>
          <cell r="G14" t="str">
            <v>X8958193A50AF9133</v>
          </cell>
          <cell r="H14">
            <v>2005</v>
          </cell>
          <cell r="I14">
            <v>43160</v>
          </cell>
          <cell r="J14">
            <v>1554148.5</v>
          </cell>
          <cell r="K14">
            <v>0</v>
          </cell>
          <cell r="L14">
            <v>80000513</v>
          </cell>
          <cell r="M14" t="str">
            <v>-</v>
          </cell>
          <cell r="N14">
            <v>44987</v>
          </cell>
          <cell r="O14" t="str">
            <v>г. Усинск, ул. Заводская, 4</v>
          </cell>
          <cell r="P14" t="str">
            <v>Неудовлетворительное</v>
          </cell>
          <cell r="Q14" t="str">
            <v>25-36/1-Т</v>
          </cell>
          <cell r="R14">
            <v>508333.33</v>
          </cell>
        </row>
        <row r="15">
          <cell r="F15" t="str">
            <v>О 894 КА 11</v>
          </cell>
          <cell r="G15" t="str">
            <v>X8958193EC0AF9023</v>
          </cell>
          <cell r="H15">
            <v>2012</v>
          </cell>
          <cell r="I15">
            <v>43160</v>
          </cell>
          <cell r="J15">
            <v>4402266.95</v>
          </cell>
          <cell r="K15">
            <v>0</v>
          </cell>
          <cell r="L15">
            <v>80000894</v>
          </cell>
          <cell r="M15" t="str">
            <v>-</v>
          </cell>
          <cell r="N15">
            <v>44987</v>
          </cell>
          <cell r="O15" t="str">
            <v>г. Усинск, ул. Заводская, 4</v>
          </cell>
          <cell r="P15" t="str">
            <v>Неудовлетворительное</v>
          </cell>
          <cell r="Q15" t="str">
            <v>25-36/1-Т</v>
          </cell>
          <cell r="R15">
            <v>1250000</v>
          </cell>
        </row>
        <row r="16">
          <cell r="F16" t="str">
            <v>8517 МХ 02</v>
          </cell>
          <cell r="G16">
            <v>3199</v>
          </cell>
          <cell r="H16">
            <v>2015</v>
          </cell>
          <cell r="I16">
            <v>43160</v>
          </cell>
          <cell r="J16">
            <v>4194915.25</v>
          </cell>
          <cell r="K16">
            <v>0</v>
          </cell>
          <cell r="L16">
            <v>4409</v>
          </cell>
          <cell r="M16" t="str">
            <v>-</v>
          </cell>
          <cell r="N16">
            <v>45079</v>
          </cell>
          <cell r="O16" t="str">
            <v>г. Усинск, ул. Заводская, 4</v>
          </cell>
          <cell r="P16" t="str">
            <v>Неудовлетворительное</v>
          </cell>
          <cell r="Q16" t="str">
            <v>25-36/1-Т</v>
          </cell>
          <cell r="R16">
            <v>991666.67</v>
          </cell>
        </row>
        <row r="17">
          <cell r="F17" t="str">
            <v>0463 КХ 11</v>
          </cell>
          <cell r="G17" t="str">
            <v>45887 (166686)</v>
          </cell>
          <cell r="H17">
            <v>2013</v>
          </cell>
          <cell r="I17">
            <v>43160</v>
          </cell>
          <cell r="J17">
            <v>5196023.8499999996</v>
          </cell>
          <cell r="K17">
            <v>3312465.26</v>
          </cell>
          <cell r="L17">
            <v>80000463</v>
          </cell>
          <cell r="M17" t="str">
            <v>-</v>
          </cell>
          <cell r="N17">
            <v>44630</v>
          </cell>
          <cell r="O17" t="str">
            <v>г. Усинск, ул. Заводская, 4</v>
          </cell>
          <cell r="P17" t="str">
            <v>Неудовлетворительное</v>
          </cell>
          <cell r="Q17" t="str">
            <v>25-36/1-Т</v>
          </cell>
          <cell r="R17">
            <v>650000</v>
          </cell>
        </row>
        <row r="18">
          <cell r="F18" t="str">
            <v>0464 КХ 11</v>
          </cell>
          <cell r="G18" t="str">
            <v>45891 (166670)</v>
          </cell>
          <cell r="H18">
            <v>2013</v>
          </cell>
          <cell r="I18">
            <v>43160</v>
          </cell>
          <cell r="J18">
            <v>5196023.8499999996</v>
          </cell>
          <cell r="K18">
            <v>3312465.26</v>
          </cell>
          <cell r="L18">
            <v>80000464</v>
          </cell>
          <cell r="M18" t="str">
            <v>-</v>
          </cell>
          <cell r="N18">
            <v>44317</v>
          </cell>
          <cell r="O18" t="str">
            <v>г. Усинск, ул. Заводская, 4</v>
          </cell>
          <cell r="P18" t="str">
            <v>Неудовлетворительное</v>
          </cell>
          <cell r="Q18" t="str">
            <v>25-36/1-Т</v>
          </cell>
          <cell r="R18">
            <v>650000</v>
          </cell>
        </row>
        <row r="19">
          <cell r="F19" t="str">
            <v>5012 КХ 11</v>
          </cell>
          <cell r="G19">
            <v>640</v>
          </cell>
          <cell r="H19">
            <v>2014</v>
          </cell>
          <cell r="I19">
            <v>43160</v>
          </cell>
          <cell r="J19">
            <v>5721419.2800000003</v>
          </cell>
          <cell r="K19">
            <v>1346216.09</v>
          </cell>
          <cell r="L19">
            <v>80005012</v>
          </cell>
          <cell r="M19" t="str">
            <v>-</v>
          </cell>
          <cell r="N19">
            <v>44896</v>
          </cell>
          <cell r="O19" t="str">
            <v>г. Усинск, ул. Заводская, 4</v>
          </cell>
          <cell r="P19" t="str">
            <v>Неудовлетворительное</v>
          </cell>
          <cell r="Q19" t="str">
            <v>25-36/1-Т</v>
          </cell>
          <cell r="R19">
            <v>730000</v>
          </cell>
        </row>
        <row r="20">
          <cell r="F20" t="str">
            <v>5327 КХ 11</v>
          </cell>
          <cell r="G20">
            <v>652</v>
          </cell>
          <cell r="H20">
            <v>2015</v>
          </cell>
          <cell r="I20">
            <v>43160</v>
          </cell>
          <cell r="J20">
            <v>5719619.2800000003</v>
          </cell>
          <cell r="K20">
            <v>0</v>
          </cell>
          <cell r="L20">
            <v>80005327</v>
          </cell>
          <cell r="M20" t="str">
            <v>-</v>
          </cell>
          <cell r="N20">
            <v>45079</v>
          </cell>
          <cell r="O20" t="str">
            <v>г. Усинск, ул. Заводская, 4</v>
          </cell>
          <cell r="P20" t="str">
            <v>Неудовлетворительное</v>
          </cell>
          <cell r="Q20" t="str">
            <v>25-36/1-Т</v>
          </cell>
          <cell r="R20">
            <v>870000</v>
          </cell>
        </row>
        <row r="21">
          <cell r="F21" t="str">
            <v>6491 КК 11</v>
          </cell>
          <cell r="G21">
            <v>575</v>
          </cell>
          <cell r="H21">
            <v>2012</v>
          </cell>
          <cell r="I21">
            <v>43160</v>
          </cell>
          <cell r="J21">
            <v>4696270.28</v>
          </cell>
          <cell r="K21">
            <v>0</v>
          </cell>
          <cell r="L21">
            <v>80006491</v>
          </cell>
          <cell r="M21" t="str">
            <v>-</v>
          </cell>
          <cell r="N21">
            <v>45355</v>
          </cell>
          <cell r="O21" t="str">
            <v>НАО, м-р Надейюское</v>
          </cell>
          <cell r="P21" t="str">
            <v>Неудовлетворительное</v>
          </cell>
          <cell r="Q21" t="str">
            <v>25-36/1-Т</v>
          </cell>
          <cell r="R21">
            <v>730000</v>
          </cell>
        </row>
        <row r="22">
          <cell r="F22" t="str">
            <v>0334 КХ 11</v>
          </cell>
          <cell r="G22">
            <v>45250</v>
          </cell>
          <cell r="H22">
            <v>2012</v>
          </cell>
          <cell r="I22">
            <v>43160</v>
          </cell>
          <cell r="J22">
            <v>3879297.4</v>
          </cell>
          <cell r="K22">
            <v>2442520.59</v>
          </cell>
          <cell r="L22">
            <v>81000334</v>
          </cell>
          <cell r="M22" t="str">
            <v>-</v>
          </cell>
          <cell r="N22">
            <v>44625</v>
          </cell>
          <cell r="O22" t="str">
            <v>г. Усинск, ул. Заводская, 4</v>
          </cell>
          <cell r="P22" t="str">
            <v>Неудовлетворительное</v>
          </cell>
          <cell r="Q22" t="str">
            <v>25-36/1-Т</v>
          </cell>
          <cell r="R22">
            <v>640000</v>
          </cell>
        </row>
        <row r="23">
          <cell r="F23" t="str">
            <v>В 760 ВХ 11</v>
          </cell>
          <cell r="G23" t="str">
            <v>ХТН330230Y1777783</v>
          </cell>
          <cell r="H23">
            <v>2000</v>
          </cell>
          <cell r="I23">
            <v>43160</v>
          </cell>
          <cell r="J23">
            <v>10847.55</v>
          </cell>
          <cell r="K23">
            <v>0</v>
          </cell>
          <cell r="L23">
            <v>84000884</v>
          </cell>
          <cell r="M23" t="str">
            <v>-</v>
          </cell>
          <cell r="N23">
            <v>45355</v>
          </cell>
          <cell r="O23" t="str">
            <v>г. Усинск, ул. Заводская, 4</v>
          </cell>
          <cell r="P23" t="str">
            <v>Неудовлетворительное</v>
          </cell>
          <cell r="Q23" t="str">
            <v>25-36/1-Т</v>
          </cell>
          <cell r="R23">
            <v>100000</v>
          </cell>
        </row>
        <row r="24">
          <cell r="F24" t="str">
            <v>Р 601 РН 11</v>
          </cell>
          <cell r="G24" t="str">
            <v>X5W5668CC70000185</v>
          </cell>
          <cell r="H24">
            <v>2007</v>
          </cell>
          <cell r="I24">
            <v>43160</v>
          </cell>
          <cell r="J24">
            <v>1740881.08</v>
          </cell>
          <cell r="K24">
            <v>0</v>
          </cell>
          <cell r="L24">
            <v>84000940</v>
          </cell>
          <cell r="M24" t="str">
            <v>-</v>
          </cell>
          <cell r="N24">
            <v>45047</v>
          </cell>
          <cell r="O24" t="str">
            <v>г. Усинск, ул. Заводская, 4</v>
          </cell>
          <cell r="P24" t="str">
            <v>Неудовлетворительное</v>
          </cell>
          <cell r="Q24" t="str">
            <v>25-36/1-Т</v>
          </cell>
          <cell r="R24">
            <v>400000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view="pageBreakPreview" topLeftCell="A19" zoomScaleNormal="100" zoomScaleSheetLayoutView="100" workbookViewId="0">
      <selection activeCell="M13" sqref="M13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35.140625" style="13" customWidth="1"/>
    <col min="4" max="4" width="33" style="13" customWidth="1"/>
    <col min="5" max="5" width="40.2851562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7.85546875" style="14" customWidth="1"/>
    <col min="13" max="13" width="21.7109375" style="14" customWidth="1"/>
    <col min="14" max="14" width="31" style="13" customWidth="1"/>
    <col min="15" max="15" width="30.7109375" style="13" customWidth="1"/>
    <col min="16" max="16" width="32.28515625" style="13" customWidth="1"/>
    <col min="17" max="16384" width="9.140625" style="13"/>
  </cols>
  <sheetData>
    <row r="1" spans="1:20" x14ac:dyDescent="0.3">
      <c r="A1" s="12"/>
      <c r="O1" s="40" t="s">
        <v>23</v>
      </c>
      <c r="P1" s="40"/>
    </row>
    <row r="2" spans="1:20" s="3" customFormat="1" x14ac:dyDescent="0.25">
      <c r="A2" s="2"/>
      <c r="B2" s="15" t="s">
        <v>8</v>
      </c>
      <c r="C2" s="15"/>
      <c r="L2" s="10"/>
      <c r="M2" s="10"/>
      <c r="N2" s="16" t="s">
        <v>9</v>
      </c>
      <c r="O2" s="16"/>
      <c r="P2" s="16"/>
      <c r="Q2" s="4"/>
      <c r="R2" s="2"/>
      <c r="S2" s="2"/>
      <c r="T2" s="2"/>
    </row>
    <row r="3" spans="1:20" s="3" customFormat="1" x14ac:dyDescent="0.3">
      <c r="A3" s="2"/>
      <c r="B3" s="43" t="s">
        <v>10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17"/>
      <c r="P3" s="16"/>
      <c r="Q3" s="4"/>
      <c r="R3" s="2"/>
      <c r="S3" s="2"/>
      <c r="T3" s="2"/>
    </row>
    <row r="4" spans="1:20" s="3" customFormat="1" ht="37.5" x14ac:dyDescent="0.25">
      <c r="A4" s="2"/>
      <c r="D4" s="7" t="s">
        <v>11</v>
      </c>
      <c r="L4" s="10"/>
      <c r="M4" s="10"/>
      <c r="N4" s="16"/>
      <c r="O4" s="16"/>
      <c r="P4" s="16"/>
      <c r="Q4" s="4"/>
      <c r="R4" s="2"/>
      <c r="S4" s="2"/>
      <c r="T4" s="2"/>
    </row>
    <row r="5" spans="1:20" s="3" customFormat="1" x14ac:dyDescent="0.25">
      <c r="A5" s="2"/>
      <c r="B5" s="41" t="s">
        <v>21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"/>
      <c r="R5" s="2"/>
      <c r="S5" s="2"/>
      <c r="T5" s="2"/>
    </row>
    <row r="6" spans="1:20" s="18" customFormat="1" x14ac:dyDescent="0.3">
      <c r="L6" s="19"/>
      <c r="M6" s="19"/>
    </row>
    <row r="7" spans="1:20" s="18" customFormat="1" x14ac:dyDescent="0.3">
      <c r="A7" s="44" t="s">
        <v>33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20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1"/>
      <c r="N8" s="20"/>
    </row>
    <row r="9" spans="1:20" s="23" customFormat="1" ht="24.75" customHeight="1" x14ac:dyDescent="0.3">
      <c r="A9" s="22" t="s">
        <v>18</v>
      </c>
      <c r="B9" s="3" t="s">
        <v>22</v>
      </c>
      <c r="C9" s="3"/>
      <c r="D9" s="3"/>
      <c r="E9" s="3"/>
      <c r="F9" s="3"/>
      <c r="G9" s="3"/>
      <c r="H9" s="3"/>
      <c r="I9" s="3"/>
      <c r="J9" s="3"/>
      <c r="K9" s="3"/>
      <c r="L9" s="10"/>
      <c r="M9" s="10"/>
      <c r="N9" s="3"/>
      <c r="O9" s="45"/>
      <c r="P9" s="45"/>
    </row>
    <row r="10" spans="1:20" s="27" customFormat="1" ht="93" customHeight="1" x14ac:dyDescent="0.3">
      <c r="A10" s="24" t="s">
        <v>19</v>
      </c>
      <c r="B10" s="24" t="s">
        <v>12</v>
      </c>
      <c r="C10" s="24" t="s">
        <v>15</v>
      </c>
      <c r="D10" s="24" t="s">
        <v>0</v>
      </c>
      <c r="E10" s="24" t="s">
        <v>30</v>
      </c>
      <c r="F10" s="24" t="s">
        <v>20</v>
      </c>
      <c r="G10" s="24" t="s">
        <v>27</v>
      </c>
      <c r="H10" s="24" t="s">
        <v>25</v>
      </c>
      <c r="I10" s="24" t="s">
        <v>26</v>
      </c>
      <c r="J10" s="24" t="s">
        <v>24</v>
      </c>
      <c r="K10" s="24" t="s">
        <v>28</v>
      </c>
      <c r="L10" s="25" t="s">
        <v>14</v>
      </c>
      <c r="M10" s="25" t="s">
        <v>77</v>
      </c>
      <c r="N10" s="26" t="s">
        <v>16</v>
      </c>
      <c r="O10" s="26" t="s">
        <v>17</v>
      </c>
      <c r="P10" s="26" t="s">
        <v>13</v>
      </c>
    </row>
    <row r="11" spans="1:20" ht="19.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  <c r="P11" s="28">
        <v>16</v>
      </c>
    </row>
    <row r="12" spans="1:20" ht="36.75" customHeight="1" x14ac:dyDescent="0.3">
      <c r="A12" s="37">
        <v>1</v>
      </c>
      <c r="B12" s="37" t="s">
        <v>29</v>
      </c>
      <c r="C12" s="37" t="s">
        <v>34</v>
      </c>
      <c r="D12" s="39" t="s">
        <v>35</v>
      </c>
      <c r="E12" s="39" t="s">
        <v>50</v>
      </c>
      <c r="F12" s="37" t="s">
        <v>31</v>
      </c>
      <c r="G12" s="39">
        <v>30604748</v>
      </c>
      <c r="H12" s="37">
        <v>2013</v>
      </c>
      <c r="I12" s="39" t="s">
        <v>53</v>
      </c>
      <c r="J12" s="37">
        <v>80000462</v>
      </c>
      <c r="K12" s="38" t="s">
        <v>32</v>
      </c>
      <c r="L12" s="38">
        <v>1</v>
      </c>
      <c r="M12" s="49">
        <f>VLOOKUP(I12,'[1]приложение 1 (Усинск 16 ед.)'!$F$9:$R$24,13,0)*1.2</f>
        <v>780000</v>
      </c>
      <c r="N12" s="38"/>
      <c r="O12" s="38"/>
      <c r="P12" s="38"/>
    </row>
    <row r="13" spans="1:20" ht="36.75" customHeight="1" x14ac:dyDescent="0.3">
      <c r="A13" s="39">
        <v>2</v>
      </c>
      <c r="B13" s="39" t="s">
        <v>29</v>
      </c>
      <c r="C13" s="39" t="s">
        <v>34</v>
      </c>
      <c r="D13" s="39" t="s">
        <v>36</v>
      </c>
      <c r="E13" s="39" t="s">
        <v>50</v>
      </c>
      <c r="F13" s="39" t="s">
        <v>31</v>
      </c>
      <c r="G13" s="39">
        <v>30604717</v>
      </c>
      <c r="H13" s="39">
        <v>2010</v>
      </c>
      <c r="I13" s="39" t="s">
        <v>54</v>
      </c>
      <c r="J13" s="39">
        <v>80000760</v>
      </c>
      <c r="K13" s="38" t="s">
        <v>32</v>
      </c>
      <c r="L13" s="38">
        <v>1</v>
      </c>
      <c r="M13" s="49">
        <f>VLOOKUP(I13,'[1]приложение 1 (Усинск 16 ед.)'!$F$9:$R$24,13,0)*1.2</f>
        <v>699999.99599999993</v>
      </c>
      <c r="N13" s="38"/>
      <c r="O13" s="38"/>
      <c r="P13" s="38"/>
    </row>
    <row r="14" spans="1:20" ht="36.75" customHeight="1" x14ac:dyDescent="0.3">
      <c r="A14" s="39">
        <v>3</v>
      </c>
      <c r="B14" s="39" t="s">
        <v>29</v>
      </c>
      <c r="C14" s="39" t="s">
        <v>34</v>
      </c>
      <c r="D14" s="39" t="s">
        <v>37</v>
      </c>
      <c r="E14" s="39" t="s">
        <v>50</v>
      </c>
      <c r="F14" s="39" t="s">
        <v>31</v>
      </c>
      <c r="G14" s="39">
        <v>30605301</v>
      </c>
      <c r="H14" s="39">
        <v>2001</v>
      </c>
      <c r="I14" s="39" t="s">
        <v>55</v>
      </c>
      <c r="J14" s="39">
        <v>81000435</v>
      </c>
      <c r="K14" s="38" t="s">
        <v>32</v>
      </c>
      <c r="L14" s="38">
        <v>1</v>
      </c>
      <c r="M14" s="49">
        <f>VLOOKUP(I14,'[1]приложение 1 (Усинск 16 ед.)'!$F$9:$R$24,13,0)*1.2</f>
        <v>399999.99599999998</v>
      </c>
      <c r="N14" s="38"/>
      <c r="O14" s="38"/>
      <c r="P14" s="38"/>
    </row>
    <row r="15" spans="1:20" ht="36.75" customHeight="1" x14ac:dyDescent="0.3">
      <c r="A15" s="39">
        <v>4</v>
      </c>
      <c r="B15" s="39" t="s">
        <v>29</v>
      </c>
      <c r="C15" s="39" t="s">
        <v>34</v>
      </c>
      <c r="D15" s="39" t="s">
        <v>38</v>
      </c>
      <c r="E15" s="39" t="s">
        <v>52</v>
      </c>
      <c r="F15" s="39" t="s">
        <v>31</v>
      </c>
      <c r="G15" s="39">
        <v>30601493</v>
      </c>
      <c r="H15" s="39">
        <v>2010</v>
      </c>
      <c r="I15" s="39" t="s">
        <v>56</v>
      </c>
      <c r="J15" s="39">
        <v>80000650</v>
      </c>
      <c r="K15" s="38" t="s">
        <v>32</v>
      </c>
      <c r="L15" s="38">
        <v>1</v>
      </c>
      <c r="M15" s="49">
        <f>VLOOKUP(I15,'[1]приложение 1 (Усинск 16 ед.)'!$F$9:$R$24,13,0)*1.2</f>
        <v>480000</v>
      </c>
      <c r="N15" s="38"/>
      <c r="O15" s="38"/>
      <c r="P15" s="38"/>
    </row>
    <row r="16" spans="1:20" ht="36.75" customHeight="1" x14ac:dyDescent="0.3">
      <c r="A16" s="39">
        <v>5</v>
      </c>
      <c r="B16" s="39" t="s">
        <v>29</v>
      </c>
      <c r="C16" s="39" t="s">
        <v>34</v>
      </c>
      <c r="D16" s="39" t="s">
        <v>36</v>
      </c>
      <c r="E16" s="39" t="s">
        <v>50</v>
      </c>
      <c r="F16" s="39" t="s">
        <v>31</v>
      </c>
      <c r="G16" s="39">
        <v>30604716</v>
      </c>
      <c r="H16" s="39">
        <v>2010</v>
      </c>
      <c r="I16" s="39" t="s">
        <v>57</v>
      </c>
      <c r="J16" s="39">
        <v>80000758</v>
      </c>
      <c r="K16" s="38" t="s">
        <v>32</v>
      </c>
      <c r="L16" s="38">
        <v>1</v>
      </c>
      <c r="M16" s="49">
        <f>VLOOKUP(I16,'[1]приложение 1 (Усинск 16 ед.)'!$F$9:$R$24,13,0)*1.2</f>
        <v>699999.99599999993</v>
      </c>
      <c r="N16" s="38"/>
      <c r="O16" s="38"/>
      <c r="P16" s="38"/>
    </row>
    <row r="17" spans="1:16" ht="36.75" customHeight="1" x14ac:dyDescent="0.3">
      <c r="A17" s="39">
        <v>6</v>
      </c>
      <c r="B17" s="39" t="s">
        <v>29</v>
      </c>
      <c r="C17" s="39" t="s">
        <v>34</v>
      </c>
      <c r="D17" s="39" t="s">
        <v>39</v>
      </c>
      <c r="E17" s="39" t="s">
        <v>50</v>
      </c>
      <c r="F17" s="39" t="s">
        <v>31</v>
      </c>
      <c r="G17" s="39">
        <v>30604647</v>
      </c>
      <c r="H17" s="39">
        <v>2005</v>
      </c>
      <c r="I17" s="39" t="s">
        <v>58</v>
      </c>
      <c r="J17" s="39">
        <v>80000513</v>
      </c>
      <c r="K17" s="38" t="s">
        <v>32</v>
      </c>
      <c r="L17" s="38">
        <v>1</v>
      </c>
      <c r="M17" s="49">
        <f>VLOOKUP(I17,'[1]приложение 1 (Усинск 16 ед.)'!$F$9:$R$24,13,0)*1.2</f>
        <v>609999.99600000004</v>
      </c>
      <c r="N17" s="38"/>
      <c r="O17" s="38"/>
      <c r="P17" s="38"/>
    </row>
    <row r="18" spans="1:16" ht="36.75" customHeight="1" x14ac:dyDescent="0.3">
      <c r="A18" s="39">
        <v>7</v>
      </c>
      <c r="B18" s="39" t="s">
        <v>29</v>
      </c>
      <c r="C18" s="39" t="s">
        <v>34</v>
      </c>
      <c r="D18" s="39" t="s">
        <v>40</v>
      </c>
      <c r="E18" s="39" t="s">
        <v>50</v>
      </c>
      <c r="F18" s="39" t="s">
        <v>31</v>
      </c>
      <c r="G18" s="39">
        <v>30605360</v>
      </c>
      <c r="H18" s="39">
        <v>2012</v>
      </c>
      <c r="I18" s="39" t="s">
        <v>59</v>
      </c>
      <c r="J18" s="39">
        <v>80000894</v>
      </c>
      <c r="K18" s="38" t="s">
        <v>32</v>
      </c>
      <c r="L18" s="38">
        <v>1</v>
      </c>
      <c r="M18" s="49">
        <f>VLOOKUP(I18,'[1]приложение 1 (Усинск 16 ед.)'!$F$9:$R$24,13,0)*1.2</f>
        <v>1500000</v>
      </c>
      <c r="N18" s="38"/>
      <c r="O18" s="38"/>
      <c r="P18" s="38"/>
    </row>
    <row r="19" spans="1:16" ht="36.75" customHeight="1" x14ac:dyDescent="0.3">
      <c r="A19" s="39">
        <v>8</v>
      </c>
      <c r="B19" s="39" t="s">
        <v>29</v>
      </c>
      <c r="C19" s="39" t="s">
        <v>34</v>
      </c>
      <c r="D19" s="39" t="s">
        <v>41</v>
      </c>
      <c r="E19" s="39" t="s">
        <v>50</v>
      </c>
      <c r="F19" s="39" t="s">
        <v>31</v>
      </c>
      <c r="G19" s="39">
        <v>30602074</v>
      </c>
      <c r="H19" s="39">
        <v>2015</v>
      </c>
      <c r="I19" s="39" t="s">
        <v>60</v>
      </c>
      <c r="J19" s="39">
        <v>4409</v>
      </c>
      <c r="K19" s="38" t="s">
        <v>32</v>
      </c>
      <c r="L19" s="38">
        <v>1</v>
      </c>
      <c r="M19" s="49">
        <f>VLOOKUP(I19,'[1]приложение 1 (Усинск 16 ед.)'!$F$9:$R$24,13,0)*1.2</f>
        <v>1190000.004</v>
      </c>
      <c r="N19" s="38"/>
      <c r="O19" s="38"/>
      <c r="P19" s="38"/>
    </row>
    <row r="20" spans="1:16" ht="36.75" customHeight="1" x14ac:dyDescent="0.3">
      <c r="A20" s="39">
        <v>9</v>
      </c>
      <c r="B20" s="39" t="s">
        <v>29</v>
      </c>
      <c r="C20" s="39" t="s">
        <v>34</v>
      </c>
      <c r="D20" s="39" t="s">
        <v>42</v>
      </c>
      <c r="E20" s="39" t="s">
        <v>50</v>
      </c>
      <c r="F20" s="39" t="s">
        <v>31</v>
      </c>
      <c r="G20" s="39">
        <v>30604753</v>
      </c>
      <c r="H20" s="39">
        <v>2013</v>
      </c>
      <c r="I20" s="39" t="s">
        <v>61</v>
      </c>
      <c r="J20" s="39">
        <v>80000463</v>
      </c>
      <c r="K20" s="38" t="s">
        <v>32</v>
      </c>
      <c r="L20" s="38">
        <v>1</v>
      </c>
      <c r="M20" s="49">
        <f>VLOOKUP(I20,'[1]приложение 1 (Усинск 16 ед.)'!$F$9:$R$24,13,0)*1.2</f>
        <v>780000</v>
      </c>
      <c r="N20" s="38"/>
      <c r="O20" s="38"/>
      <c r="P20" s="38"/>
    </row>
    <row r="21" spans="1:16" ht="36.75" customHeight="1" x14ac:dyDescent="0.3">
      <c r="A21" s="39">
        <v>10</v>
      </c>
      <c r="B21" s="37" t="s">
        <v>29</v>
      </c>
      <c r="C21" s="39" t="s">
        <v>34</v>
      </c>
      <c r="D21" s="39" t="s">
        <v>43</v>
      </c>
      <c r="E21" s="39" t="s">
        <v>50</v>
      </c>
      <c r="F21" s="37" t="s">
        <v>31</v>
      </c>
      <c r="G21" s="39">
        <v>30604754</v>
      </c>
      <c r="H21" s="37">
        <v>2013</v>
      </c>
      <c r="I21" s="39" t="s">
        <v>62</v>
      </c>
      <c r="J21" s="37">
        <v>80000464</v>
      </c>
      <c r="K21" s="38" t="s">
        <v>32</v>
      </c>
      <c r="L21" s="38">
        <v>1</v>
      </c>
      <c r="M21" s="49">
        <f>VLOOKUP(I21,'[1]приложение 1 (Усинск 16 ед.)'!$F$9:$R$24,13,0)*1.2</f>
        <v>780000</v>
      </c>
      <c r="N21" s="38"/>
      <c r="O21" s="38"/>
      <c r="P21" s="38"/>
    </row>
    <row r="22" spans="1:16" ht="36.75" customHeight="1" x14ac:dyDescent="0.3">
      <c r="A22" s="39">
        <v>11</v>
      </c>
      <c r="B22" s="39" t="s">
        <v>29</v>
      </c>
      <c r="C22" s="39" t="s">
        <v>34</v>
      </c>
      <c r="D22" s="39" t="s">
        <v>44</v>
      </c>
      <c r="E22" s="39" t="s">
        <v>50</v>
      </c>
      <c r="F22" s="39" t="s">
        <v>31</v>
      </c>
      <c r="G22" s="39">
        <v>30604792</v>
      </c>
      <c r="H22" s="39">
        <v>2014</v>
      </c>
      <c r="I22" s="39" t="s">
        <v>63</v>
      </c>
      <c r="J22" s="39">
        <v>80005012</v>
      </c>
      <c r="K22" s="38" t="s">
        <v>32</v>
      </c>
      <c r="L22" s="38">
        <v>1</v>
      </c>
      <c r="M22" s="49">
        <f>VLOOKUP(I22,'[1]приложение 1 (Усинск 16 ед.)'!$F$9:$R$24,13,0)*1.2</f>
        <v>876000</v>
      </c>
      <c r="N22" s="38"/>
      <c r="O22" s="38"/>
      <c r="P22" s="38"/>
    </row>
    <row r="23" spans="1:16" ht="36.75" customHeight="1" x14ac:dyDescent="0.3">
      <c r="A23" s="39">
        <v>12</v>
      </c>
      <c r="B23" s="39" t="s">
        <v>29</v>
      </c>
      <c r="C23" s="39" t="s">
        <v>34</v>
      </c>
      <c r="D23" s="39" t="s">
        <v>45</v>
      </c>
      <c r="E23" s="39" t="s">
        <v>50</v>
      </c>
      <c r="F23" s="39" t="s">
        <v>31</v>
      </c>
      <c r="G23" s="39">
        <v>30604798</v>
      </c>
      <c r="H23" s="39">
        <v>2015</v>
      </c>
      <c r="I23" s="39" t="s">
        <v>64</v>
      </c>
      <c r="J23" s="39">
        <v>80005327</v>
      </c>
      <c r="K23" s="38" t="s">
        <v>32</v>
      </c>
      <c r="L23" s="38">
        <v>1</v>
      </c>
      <c r="M23" s="49">
        <f>VLOOKUP(I23,'[1]приложение 1 (Усинск 16 ед.)'!$F$9:$R$24,13,0)*1.2</f>
        <v>1044000</v>
      </c>
      <c r="N23" s="38"/>
      <c r="O23" s="38"/>
      <c r="P23" s="38"/>
    </row>
    <row r="24" spans="1:16" ht="36.75" customHeight="1" x14ac:dyDescent="0.3">
      <c r="A24" s="39">
        <v>13</v>
      </c>
      <c r="B24" s="39" t="s">
        <v>29</v>
      </c>
      <c r="C24" s="39" t="s">
        <v>34</v>
      </c>
      <c r="D24" s="39" t="s">
        <v>46</v>
      </c>
      <c r="E24" s="39" t="s">
        <v>51</v>
      </c>
      <c r="F24" s="39" t="s">
        <v>31</v>
      </c>
      <c r="G24" s="39">
        <v>30604735</v>
      </c>
      <c r="H24" s="39">
        <v>2012</v>
      </c>
      <c r="I24" s="39" t="s">
        <v>65</v>
      </c>
      <c r="J24" s="39">
        <v>80006491</v>
      </c>
      <c r="K24" s="38" t="s">
        <v>32</v>
      </c>
      <c r="L24" s="38">
        <v>1</v>
      </c>
      <c r="M24" s="49">
        <f>VLOOKUP(I24,'[1]приложение 1 (Усинск 16 ед.)'!$F$9:$R$24,13,0)*1.2</f>
        <v>876000</v>
      </c>
      <c r="N24" s="38"/>
      <c r="O24" s="38"/>
      <c r="P24" s="38"/>
    </row>
    <row r="25" spans="1:16" ht="36.75" customHeight="1" x14ac:dyDescent="0.3">
      <c r="A25" s="39">
        <v>14</v>
      </c>
      <c r="B25" s="37" t="s">
        <v>29</v>
      </c>
      <c r="C25" s="39" t="s">
        <v>34</v>
      </c>
      <c r="D25" s="39" t="s">
        <v>47</v>
      </c>
      <c r="E25" s="39" t="s">
        <v>50</v>
      </c>
      <c r="F25" s="37" t="s">
        <v>31</v>
      </c>
      <c r="G25" s="39">
        <v>30604742</v>
      </c>
      <c r="H25" s="37">
        <v>2012</v>
      </c>
      <c r="I25" s="39" t="s">
        <v>66</v>
      </c>
      <c r="J25" s="37">
        <v>81000334</v>
      </c>
      <c r="K25" s="38" t="s">
        <v>32</v>
      </c>
      <c r="L25" s="38">
        <v>1</v>
      </c>
      <c r="M25" s="49">
        <f>VLOOKUP(I25,'[1]приложение 1 (Усинск 16 ед.)'!$F$9:$R$24,13,0)*1.2</f>
        <v>768000</v>
      </c>
      <c r="N25" s="38"/>
      <c r="O25" s="38"/>
      <c r="P25" s="38"/>
    </row>
    <row r="26" spans="1:16" ht="36.75" customHeight="1" x14ac:dyDescent="0.3">
      <c r="A26" s="39">
        <v>15</v>
      </c>
      <c r="B26" s="37" t="s">
        <v>29</v>
      </c>
      <c r="C26" s="39" t="s">
        <v>34</v>
      </c>
      <c r="D26" s="39" t="s">
        <v>48</v>
      </c>
      <c r="E26" s="39" t="s">
        <v>50</v>
      </c>
      <c r="F26" s="37" t="s">
        <v>31</v>
      </c>
      <c r="G26" s="39">
        <v>30604972</v>
      </c>
      <c r="H26" s="37">
        <v>2000</v>
      </c>
      <c r="I26" s="39" t="s">
        <v>67</v>
      </c>
      <c r="J26" s="37">
        <v>84000884</v>
      </c>
      <c r="K26" s="38" t="s">
        <v>32</v>
      </c>
      <c r="L26" s="38">
        <v>1</v>
      </c>
      <c r="M26" s="49">
        <f>VLOOKUP(I26,'[1]приложение 1 (Усинск 16 ед.)'!$F$9:$R$24,13,0)*1.2</f>
        <v>120000</v>
      </c>
      <c r="N26" s="38"/>
      <c r="O26" s="38"/>
      <c r="P26" s="38"/>
    </row>
    <row r="27" spans="1:16" ht="36.75" customHeight="1" x14ac:dyDescent="0.3">
      <c r="A27" s="39">
        <v>16</v>
      </c>
      <c r="B27" s="37" t="s">
        <v>29</v>
      </c>
      <c r="C27" s="39" t="s">
        <v>34</v>
      </c>
      <c r="D27" s="39" t="s">
        <v>49</v>
      </c>
      <c r="E27" s="39" t="s">
        <v>50</v>
      </c>
      <c r="F27" s="37" t="s">
        <v>31</v>
      </c>
      <c r="G27" s="39">
        <v>30514638</v>
      </c>
      <c r="H27" s="37">
        <v>2007</v>
      </c>
      <c r="I27" s="39" t="s">
        <v>68</v>
      </c>
      <c r="J27" s="37">
        <v>84000940</v>
      </c>
      <c r="K27" s="38" t="s">
        <v>32</v>
      </c>
      <c r="L27" s="38">
        <v>1</v>
      </c>
      <c r="M27" s="49">
        <f>VLOOKUP(I27,'[1]приложение 1 (Усинск 16 ед.)'!$F$9:$R$24,13,0)*1.2</f>
        <v>480000</v>
      </c>
      <c r="N27" s="38"/>
      <c r="O27" s="38"/>
      <c r="P27" s="38"/>
    </row>
    <row r="28" spans="1:16" s="8" customFormat="1" x14ac:dyDescent="0.25">
      <c r="A28" s="46" t="s">
        <v>1</v>
      </c>
      <c r="B28" s="47"/>
      <c r="C28" s="47"/>
      <c r="D28" s="47"/>
      <c r="E28" s="47"/>
      <c r="F28" s="47"/>
      <c r="G28" s="47"/>
      <c r="H28" s="47"/>
      <c r="I28" s="47"/>
      <c r="J28" s="47"/>
      <c r="K28" s="48"/>
      <c r="L28" s="36">
        <f>SUM(L12:L27)</f>
        <v>16</v>
      </c>
      <c r="M28" s="36">
        <f>SUM(M12:M27)</f>
        <v>12083999.987999998</v>
      </c>
      <c r="N28" s="11"/>
      <c r="O28" s="11"/>
      <c r="P28" s="11"/>
    </row>
    <row r="29" spans="1:16" x14ac:dyDescent="0.3">
      <c r="A29" s="30"/>
      <c r="B29" s="29" t="s">
        <v>76</v>
      </c>
      <c r="C29" s="29"/>
      <c r="D29" s="30"/>
      <c r="E29" s="30"/>
      <c r="F29" s="30"/>
      <c r="G29" s="30"/>
      <c r="H29" s="30"/>
      <c r="I29" s="30"/>
      <c r="J29" s="30"/>
      <c r="O29" s="31"/>
    </row>
    <row r="30" spans="1:16" x14ac:dyDescent="0.3">
      <c r="A30" s="32"/>
      <c r="B30" s="42"/>
      <c r="C30" s="42"/>
      <c r="D30" s="42"/>
      <c r="E30" s="33"/>
      <c r="F30" s="33"/>
      <c r="G30" s="33"/>
      <c r="H30" s="33"/>
      <c r="I30" s="33"/>
      <c r="J30" s="33"/>
      <c r="K30" s="32"/>
      <c r="L30" s="34"/>
      <c r="M30" s="34"/>
      <c r="N30" s="32"/>
      <c r="O30" s="31"/>
      <c r="P30" s="32"/>
    </row>
    <row r="31" spans="1:16" s="23" customFormat="1" ht="22.5" customHeight="1" x14ac:dyDescent="0.25">
      <c r="A31" s="22"/>
      <c r="B31" s="3" t="s">
        <v>74</v>
      </c>
      <c r="C31" s="3"/>
      <c r="D31" s="3"/>
      <c r="E31" s="3"/>
      <c r="F31" s="3"/>
      <c r="G31" s="3"/>
      <c r="H31" s="3"/>
      <c r="I31" s="3"/>
      <c r="J31" s="3"/>
      <c r="K31" s="3"/>
      <c r="L31" s="10"/>
      <c r="M31" s="10"/>
      <c r="N31" s="3"/>
      <c r="O31" s="31"/>
    </row>
    <row r="32" spans="1:16" s="23" customFormat="1" ht="22.5" customHeight="1" x14ac:dyDescent="0.25">
      <c r="A32" s="22"/>
      <c r="B32" s="41" t="s">
        <v>73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</row>
    <row r="33" spans="1:20" ht="22.5" customHeight="1" x14ac:dyDescent="0.3">
      <c r="A33" s="22"/>
      <c r="B33" s="41" t="s">
        <v>72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</row>
    <row r="34" spans="1:20" s="3" customFormat="1" ht="22.5" customHeight="1" x14ac:dyDescent="0.25">
      <c r="A34" s="22"/>
      <c r="B34" s="3" t="s">
        <v>71</v>
      </c>
      <c r="L34" s="10"/>
      <c r="M34" s="10"/>
      <c r="Q34" s="4"/>
      <c r="R34" s="2"/>
      <c r="S34" s="2"/>
      <c r="T34" s="2"/>
    </row>
    <row r="35" spans="1:20" s="3" customFormat="1" ht="22.5" customHeight="1" x14ac:dyDescent="0.25">
      <c r="A35" s="22"/>
      <c r="B35" s="1" t="s">
        <v>70</v>
      </c>
      <c r="C35" s="1"/>
      <c r="L35" s="10"/>
      <c r="M35" s="10"/>
      <c r="Q35" s="4"/>
    </row>
    <row r="36" spans="1:20" s="3" customFormat="1" ht="22.5" customHeight="1" x14ac:dyDescent="0.25">
      <c r="A36" s="22"/>
      <c r="B36" s="1" t="s">
        <v>75</v>
      </c>
      <c r="C36" s="1"/>
      <c r="L36" s="10"/>
      <c r="M36" s="10"/>
      <c r="Q36" s="4"/>
    </row>
    <row r="37" spans="1:20" s="3" customFormat="1" ht="22.5" customHeight="1" x14ac:dyDescent="0.25">
      <c r="A37" s="2"/>
      <c r="B37" s="1" t="s">
        <v>69</v>
      </c>
      <c r="C37" s="5"/>
      <c r="D37" s="1"/>
      <c r="L37" s="10"/>
      <c r="M37" s="10"/>
      <c r="Q37" s="4"/>
    </row>
    <row r="38" spans="1:20" s="3" customFormat="1" ht="18.75" customHeight="1" x14ac:dyDescent="0.25">
      <c r="A38" s="2"/>
      <c r="C38" s="5"/>
      <c r="D38" s="1"/>
      <c r="L38" s="10"/>
      <c r="M38" s="10"/>
      <c r="Q38" s="4"/>
    </row>
    <row r="39" spans="1:20" s="3" customFormat="1" ht="15" customHeight="1" x14ac:dyDescent="0.25">
      <c r="A39" s="2"/>
      <c r="B39" s="5"/>
      <c r="C39" s="5"/>
      <c r="D39" s="1"/>
      <c r="L39" s="10"/>
      <c r="M39" s="10"/>
      <c r="Q39" s="4"/>
    </row>
    <row r="40" spans="1:20" s="3" customFormat="1" ht="15.75" customHeight="1" x14ac:dyDescent="0.25">
      <c r="A40" s="2"/>
      <c r="B40" s="5"/>
      <c r="C40" s="5"/>
      <c r="D40" s="1"/>
      <c r="L40" s="10"/>
      <c r="M40" s="10"/>
      <c r="Q40" s="4"/>
    </row>
    <row r="41" spans="1:20" s="3" customFormat="1" x14ac:dyDescent="0.3">
      <c r="D41" s="9" t="s">
        <v>2</v>
      </c>
      <c r="E41" s="6" t="s">
        <v>3</v>
      </c>
      <c r="F41" s="6"/>
      <c r="G41" s="6"/>
      <c r="H41" s="6"/>
      <c r="I41" s="6"/>
      <c r="J41" s="6"/>
      <c r="L41" s="10"/>
      <c r="M41" s="10"/>
      <c r="Q41" s="4"/>
    </row>
    <row r="42" spans="1:20" s="3" customFormat="1" ht="34.5" customHeight="1" x14ac:dyDescent="0.3">
      <c r="D42" s="9" t="s">
        <v>4</v>
      </c>
      <c r="K42" s="2" t="s">
        <v>5</v>
      </c>
      <c r="L42" s="10"/>
      <c r="M42" s="10"/>
      <c r="Q42" s="4"/>
    </row>
    <row r="43" spans="1:20" s="3" customFormat="1" x14ac:dyDescent="0.25">
      <c r="D43" s="2"/>
      <c r="K43" s="1"/>
      <c r="L43" s="10"/>
      <c r="M43" s="10"/>
      <c r="Q43" s="4"/>
    </row>
    <row r="44" spans="1:20" s="3" customFormat="1" x14ac:dyDescent="0.25">
      <c r="A44" s="2"/>
      <c r="B44" s="3" t="s">
        <v>6</v>
      </c>
      <c r="L44" s="10"/>
      <c r="M44" s="10"/>
      <c r="Q44" s="4"/>
      <c r="R44" s="2"/>
      <c r="S44" s="2"/>
      <c r="T44" s="2"/>
    </row>
    <row r="45" spans="1:20" s="3" customFormat="1" x14ac:dyDescent="0.25">
      <c r="A45" s="2"/>
      <c r="B45" s="7"/>
      <c r="C45" s="7"/>
      <c r="D45" s="3" t="s">
        <v>7</v>
      </c>
      <c r="L45" s="10"/>
      <c r="M45" s="10"/>
      <c r="Q45" s="4"/>
      <c r="R45" s="2"/>
      <c r="S45" s="2"/>
      <c r="T45" s="2"/>
    </row>
  </sheetData>
  <autoFilter ref="A11:T37"/>
  <mergeCells count="9">
    <mergeCell ref="O1:P1"/>
    <mergeCell ref="B5:P5"/>
    <mergeCell ref="B33:P33"/>
    <mergeCell ref="B32:P32"/>
    <mergeCell ref="B30:D30"/>
    <mergeCell ref="B3:N3"/>
    <mergeCell ref="A7:N7"/>
    <mergeCell ref="O9:P9"/>
    <mergeCell ref="A28:K28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48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2025-08-01T10:41:58Z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